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1730" windowHeight="10095" tabRatio="932" activeTab="16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و9" sheetId="7" r:id="rId7"/>
    <sheet name="10" sheetId="8" r:id="rId8"/>
    <sheet name="11" sheetId="9" r:id="rId9"/>
    <sheet name="12" sheetId="10" r:id="rId10"/>
    <sheet name="13" sheetId="11" r:id="rId11"/>
    <sheet name="14" sheetId="12" r:id="rId12"/>
    <sheet name="15" sheetId="13" r:id="rId13"/>
    <sheet name="16" sheetId="14" r:id="rId14"/>
    <sheet name="17" sheetId="15" r:id="rId15"/>
    <sheet name="18" sheetId="16" r:id="rId16"/>
    <sheet name="19" sheetId="17" r:id="rId17"/>
    <sheet name="index" sheetId="18" r:id="rId18"/>
  </sheets>
  <definedNames>
    <definedName name="_xlnm.Print_Area" localSheetId="7">'10'!$A$1:$I$24</definedName>
    <definedName name="_xlnm.Print_Area" localSheetId="8">'11'!$A$1:$J$20</definedName>
    <definedName name="_xlnm.Print_Area" localSheetId="9">'12'!$A$1:$Z$42</definedName>
    <definedName name="_xlnm.Print_Area" localSheetId="10">'13'!$A$3:$J$32</definedName>
    <definedName name="_xlnm.Print_Area" localSheetId="11">'14'!$A$1:$U$128</definedName>
    <definedName name="_xlnm.Print_Area" localSheetId="12">'15'!$A$1:$T$53</definedName>
    <definedName name="_xlnm.Print_Area" localSheetId="13">'16'!$A$1:$M$46</definedName>
    <definedName name="_xlnm.Print_Area" localSheetId="14">'17'!$A$1:$O$13</definedName>
    <definedName name="_xlnm.Print_Area" localSheetId="15">'18'!$A$1:$Q$36</definedName>
    <definedName name="_xlnm.Print_Area" localSheetId="16">'19'!$A$1:$M$21</definedName>
    <definedName name="_xlnm.Print_Area" localSheetId="0">'2'!$A$1:$J$28</definedName>
    <definedName name="_xlnm.Print_Area" localSheetId="1">'3'!$A$2:$R$19</definedName>
    <definedName name="_xlnm.Print_Area" localSheetId="2">'4'!$A$1:$O$27</definedName>
    <definedName name="_xlnm.Print_Area" localSheetId="3">'5'!$A$1:$O$30</definedName>
    <definedName name="_xlnm.Print_Area" localSheetId="4">'6'!$A$1:$K$21</definedName>
    <definedName name="_xlnm.Print_Area" localSheetId="5">'7'!$C$1:$J$22</definedName>
    <definedName name="_xlnm.Print_Area" localSheetId="6">'8و9'!$A$1:$J$23</definedName>
  </definedNames>
  <calcPr fullCalcOnLoad="1"/>
</workbook>
</file>

<file path=xl/sharedStrings.xml><?xml version="1.0" encoding="utf-8"?>
<sst xmlns="http://schemas.openxmlformats.org/spreadsheetml/2006/main" count="616" uniqueCount="212">
  <si>
    <t>المجموع</t>
  </si>
  <si>
    <t>نينوى</t>
  </si>
  <si>
    <t>صلاح الدين</t>
  </si>
  <si>
    <t>ديالى</t>
  </si>
  <si>
    <t>بغداد</t>
  </si>
  <si>
    <t>الانبار</t>
  </si>
  <si>
    <t>بابل</t>
  </si>
  <si>
    <t>كربلاء</t>
  </si>
  <si>
    <t>النجف</t>
  </si>
  <si>
    <t>القادسية</t>
  </si>
  <si>
    <t>المثنى</t>
  </si>
  <si>
    <t>ذي قار</t>
  </si>
  <si>
    <t>واسط</t>
  </si>
  <si>
    <t>ميسان</t>
  </si>
  <si>
    <t>البصرة</t>
  </si>
  <si>
    <t>المحافظــــــــة</t>
  </si>
  <si>
    <t>العدد</t>
  </si>
  <si>
    <t>الكلفة</t>
  </si>
  <si>
    <t>إجازات الترميم **</t>
  </si>
  <si>
    <t>*</t>
  </si>
  <si>
    <t>**</t>
  </si>
  <si>
    <t>***</t>
  </si>
  <si>
    <t>بناء جديد</t>
  </si>
  <si>
    <t>إضافة بناء</t>
  </si>
  <si>
    <t>تحوير في البناء</t>
  </si>
  <si>
    <t>ترميم</t>
  </si>
  <si>
    <t>هدم واعادة بناء</t>
  </si>
  <si>
    <t>مساحة الارض (م²)</t>
  </si>
  <si>
    <t>مساحة البناء (م²)</t>
  </si>
  <si>
    <t>الكلفة ( ألف دينار )</t>
  </si>
  <si>
    <t>الطابوق</t>
  </si>
  <si>
    <t>الحجر</t>
  </si>
  <si>
    <t>البلوك</t>
  </si>
  <si>
    <t>الثرمستون</t>
  </si>
  <si>
    <t>أخرى</t>
  </si>
  <si>
    <t xml:space="preserve">الكلفة </t>
  </si>
  <si>
    <t>سياج</t>
  </si>
  <si>
    <t>كركوك</t>
  </si>
  <si>
    <t>NUMBER OF BUILDING PERMITS FOR PRIVATE SECTOR AND THE ESTIMATED COST FOR RESIDENTIAL BUILDINGS* FOR THE YEAR 2006</t>
  </si>
  <si>
    <t>عدد الطوابق</t>
  </si>
  <si>
    <t>عدد الغرف</t>
  </si>
  <si>
    <t>عدد الدكاكين</t>
  </si>
  <si>
    <t>ابنية صناعية اخرى</t>
  </si>
  <si>
    <t>الدكاكين</t>
  </si>
  <si>
    <t>كانون الثاني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</si>
  <si>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</si>
  <si>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</si>
  <si>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</si>
  <si>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</si>
  <si>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</si>
  <si>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</si>
  <si>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</si>
  <si>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</si>
  <si>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تشرين الاول</t>
  </si>
  <si>
    <t>تشرين الثاني</t>
  </si>
  <si>
    <t>كانون الاول</t>
  </si>
  <si>
    <t>عدد الشقق</t>
  </si>
  <si>
    <t>الاشهر</t>
  </si>
  <si>
    <t>الكلفة (ألف دينار )</t>
  </si>
  <si>
    <t xml:space="preserve"> جدول رقم (4) </t>
  </si>
  <si>
    <t xml:space="preserve">جدول رقم (8) </t>
  </si>
  <si>
    <t>جديد</t>
  </si>
  <si>
    <t>مساحة البناء م2</t>
  </si>
  <si>
    <t>دور سكن</t>
  </si>
  <si>
    <t xml:space="preserve">العمارات السكنية </t>
  </si>
  <si>
    <t>العمارات التجارية</t>
  </si>
  <si>
    <t>الابنية الصناعية</t>
  </si>
  <si>
    <t>الابنية التجارية</t>
  </si>
  <si>
    <t>مجموع الابنية الصناعية</t>
  </si>
  <si>
    <t>نوع البناء</t>
  </si>
  <si>
    <t>نوع الاستخدام</t>
  </si>
  <si>
    <t>***السنة</t>
  </si>
  <si>
    <t>الديوانية</t>
  </si>
  <si>
    <t>إضافة وتحوير</t>
  </si>
  <si>
    <t>جدول رقم (3)</t>
  </si>
  <si>
    <t>عنوان</t>
  </si>
  <si>
    <t>المقدمة</t>
  </si>
  <si>
    <t>المفاهيم والمصطلحات الإحصائية</t>
  </si>
  <si>
    <t>أسلوب العمل</t>
  </si>
  <si>
    <t>تحليل البيانات</t>
  </si>
  <si>
    <t>رقم الصفحة</t>
  </si>
  <si>
    <t>فهرست الرسوم البيانية</t>
  </si>
  <si>
    <t xml:space="preserve">فهرست </t>
  </si>
  <si>
    <t xml:space="preserve">شكل رقم (4)عدد دور السكن الجديد و الأضافة حسب المحافظات </t>
  </si>
  <si>
    <t>**بضمنها السياج</t>
  </si>
  <si>
    <t>الكلفة (الف دينار)</t>
  </si>
  <si>
    <t>2-3</t>
  </si>
  <si>
    <t>2</t>
  </si>
  <si>
    <t>3</t>
  </si>
  <si>
    <t>4</t>
  </si>
  <si>
    <t>6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</si>
  <si>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</si>
  <si>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</si>
  <si>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</si>
  <si>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</si>
  <si>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</si>
  <si>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</si>
  <si>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</si>
  <si>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</si>
  <si>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</si>
  <si>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</si>
  <si>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</si>
  <si>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</si>
  <si>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</si>
  <si>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</si>
  <si>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</si>
  <si>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1</t>
  </si>
  <si>
    <t>جدول رقم 3 :المؤشرات الرئيسة لإجازات البناء الجديد والإضافة والتحوير حسب نوع البناء</t>
  </si>
  <si>
    <t>جدول رقم 4 : عدد إجازات البناء الممنوحة للقطاع الخاص والكلفة التخمينية حسب انواع البناء والمحافظات</t>
  </si>
  <si>
    <t xml:space="preserve">جدول رقم 5 : عدد إجازات البناء الممنوحة للقطاع الخاص والكلفة التخمينية حسب الغرض من الإجازة والاشهر </t>
  </si>
  <si>
    <t>جدول رقم 14 : عدد إجازات البناء الممنوحة للقطاع الخاص والكلفة التخمينية  للأبنية الخدمية والدينية والصحية والثقافية (أبنية جديدة )</t>
  </si>
  <si>
    <t>جدول رقم 13 : عدد إجازات البناء الممنوحة للقطاع الخاص والكلفة التخمينية  للأبنية التجارية ( إضافة وتحوير)</t>
  </si>
  <si>
    <t>جدول رقم 12 : عدد إجازات البناء الممنوحة للقطاع الخاص والكلفة التخمينية  للأبنية التجارية ( أبنية جديدة )</t>
  </si>
  <si>
    <t>جدول رقم 11 : عدد إجازات البناء الممنوحة للقطاع الخاص والكلفة التخمينية  للعمارات التجارية ( إضافة وتحوير)</t>
  </si>
  <si>
    <t xml:space="preserve">جدول رقم 10 : عدد إجازات البناء الممنوحة للقطاع الخاص والكلفة التخمينية  للعمارات التجارية ( أبنية جديدة )  </t>
  </si>
  <si>
    <t xml:space="preserve">جدول رقم 9 : عدد إجازات البناء الممنوحة للقطاع الخاص والكلفة التخمينية  للعمارات السكنية (إضافة وتحوير)  </t>
  </si>
  <si>
    <t xml:space="preserve">جدول رقم 8 : عدد إجازات البناء الممنوحة للقطاع الخاص والكلفة التخمينية  للعمارات السكنية  ( أبنية جديدة ) </t>
  </si>
  <si>
    <t xml:space="preserve">جدول رقم 7 : عدد إجازات البناء الممنوحة للقطاع الخاص والكلفة التخمينية  لدور السكن  ( إضافة وتحوير) </t>
  </si>
  <si>
    <t xml:space="preserve">جدول رقم 6 : عدد إجازات البناء الممنوحة للقطاع الخاص والكلفة التخمينية لدور السكن ( أبنية جديدة ) </t>
  </si>
  <si>
    <t xml:space="preserve">جدول رقم 15 : عدد إجازات البناء الممنوحة للقطاع الخاص والكلفة التخمينية  للأبنية الخدمية والدينية والصحية والثقافية (إضافة وتحوير) </t>
  </si>
  <si>
    <t xml:space="preserve">جدول رقم 16 : عدد إجازات البناء الممنوحة للقطاع الخاص والكلفة التخمينية  للأبنية الصناعية ( أبنية جديدة ) </t>
  </si>
  <si>
    <t>جدول رقم 17  : عدد إجازات البناء الممنوحة للقطاع الخاص والكلفة التخمينية  للأبنية الصناعية ( إضافة وتحوير)</t>
  </si>
  <si>
    <t xml:space="preserve">جدول رقم 18 :عدد إجازات البناء الممنوحة للقطاع الخاص والكلفة التخمينية  للأبنية السكنية (جديد) حسب نوع مادة البناء والمحافظات </t>
  </si>
  <si>
    <t xml:space="preserve">جدول رقم 19 :عدد إجازات البناء الممنوحة للقطاع الخاص والكلفة التخمينية  للأبنية السكنية ( إضافة وتحوير)حسب نوع مادة البناء والمحافظات </t>
  </si>
  <si>
    <t>شكل رقم (3) عدد أجازات البناء والترميم حسب نوع البناء (جديد واضافة) لسنة 2012</t>
  </si>
  <si>
    <t>شكل رقم (5) عدد أجازات البناء الممنوحة للقطاع الخاص ( جديد ) حسب الأشهر لسنة 2012</t>
  </si>
  <si>
    <t>شكل رقم (6) عدد أجازات البناء ( الاضافة ) الممنوحة للقطاع الخاص لسنة 2012</t>
  </si>
  <si>
    <t>جدول رقم 1 : عدد اجازات البناء والترميم الممنوحة للقطاع الخاص والكلفة التخمينية للسنوات ( 1998-2012)</t>
  </si>
  <si>
    <t>جدول رقم 2 : عدد إجازات البناء والترميم والكلفة التخمينية للسنوات(1998-2012)</t>
  </si>
  <si>
    <t>شكل رقم (2)  عدد أجازات البناء (ترميم) الممنوحة للقطاع الخاص من سنة 1998-2012</t>
  </si>
  <si>
    <t xml:space="preserve">شكل رقم (1) عدد أجازات البناء( جديد، اضافة، تحوير) الممنوحة للقطاع الخاص من سنة 1998-2012 </t>
  </si>
  <si>
    <t>المحافظـــــة</t>
  </si>
  <si>
    <t>إجازات البناءالجديد والاضافة والتحوير *</t>
  </si>
  <si>
    <t xml:space="preserve">                                                                                                </t>
  </si>
  <si>
    <t xml:space="preserve">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</si>
  <si>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</si>
  <si>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المحافظــــة</t>
  </si>
  <si>
    <t>المحافظـــة</t>
  </si>
  <si>
    <t>(الكلفة : الف دينار )</t>
  </si>
  <si>
    <t>(الكلفة : الف دينار)</t>
  </si>
  <si>
    <t xml:space="preserve">***لا تتضمن محافظات إقليم كردستان </t>
  </si>
  <si>
    <t xml:space="preserve"> </t>
  </si>
  <si>
    <t>الكلفة التخمينية</t>
  </si>
  <si>
    <t>كلفة المتر المربع</t>
  </si>
  <si>
    <t xml:space="preserve">تحوير في البناء </t>
  </si>
  <si>
    <t>فنادق ومطاعم وكازينوهات</t>
  </si>
  <si>
    <t xml:space="preserve">     المجموع</t>
  </si>
  <si>
    <t xml:space="preserve">       بناء جديد</t>
  </si>
  <si>
    <t xml:space="preserve">      إضافة بناء</t>
  </si>
  <si>
    <t xml:space="preserve">       ترميم</t>
  </si>
  <si>
    <t xml:space="preserve">      سياج</t>
  </si>
  <si>
    <t xml:space="preserve"> هدم واعادة بناء</t>
  </si>
  <si>
    <t xml:space="preserve">المحافظــــــــة </t>
  </si>
  <si>
    <t>المحافظة</t>
  </si>
  <si>
    <t xml:space="preserve">مجموع الابنية </t>
  </si>
  <si>
    <t>الابنية الخدمية والدينية والثقافية</t>
  </si>
  <si>
    <t xml:space="preserve"> النسبة المئوية من العدد الكلي </t>
  </si>
  <si>
    <t xml:space="preserve">النسبة من الكلفة  الكلية </t>
  </si>
  <si>
    <t xml:space="preserve">جدول ( 16 ) </t>
  </si>
  <si>
    <t>جدول (2)</t>
  </si>
  <si>
    <t>جدول  ( 3 )</t>
  </si>
  <si>
    <t xml:space="preserve">جدول (4) </t>
  </si>
  <si>
    <t xml:space="preserve">جدول  ( 5 ) </t>
  </si>
  <si>
    <t>جدول  ( 6 )</t>
  </si>
  <si>
    <t>جدول  (7)</t>
  </si>
  <si>
    <t>جدول  ( 8 )</t>
  </si>
  <si>
    <t>جدول  ( 9 )</t>
  </si>
  <si>
    <t>جدول  (10)</t>
  </si>
  <si>
    <t>جدول ( 17)</t>
  </si>
  <si>
    <t>جدول  ( 18 )</t>
  </si>
  <si>
    <t xml:space="preserve">المؤشرات الرئيسة لأجازات البناء الجديد والاضافة والتحوير حسب نوع البناء لسنة 2016  </t>
  </si>
  <si>
    <t xml:space="preserve">  عدد اجازات البناء الممنوحة للقطاع الخاص والكلفة التخمينية حسب نوع البناء والمحافظات لسنة 2016  </t>
  </si>
  <si>
    <t xml:space="preserve"> عدد اجازات البناء الممنوحة للقطاع الخاص والكلفة التخمينية حسب الغرض من الاجازة والاشهر لسنة 2016 </t>
  </si>
  <si>
    <t xml:space="preserve"> عدد اجازات البناء الممنوحة للقطاع الخاص والكلفة التخمينية لدور السكن (أبنية جديدة )  حسب المحافظات لسنة 2016</t>
  </si>
  <si>
    <t xml:space="preserve"> عدد اجازات البناء الممنوحة للقطاع الخاص والكلفة التخمينية لدور السكن  ( أضافة وتحوير )  حسب المحافظات لسنة 2016</t>
  </si>
  <si>
    <t xml:space="preserve"> عدد اجازات البناء الممنوحة للقطاع الخاص والكلفة التخمينية للعمارات السكنية  (أبنية جديدة ) حسب المحافظات لسنة 2016</t>
  </si>
  <si>
    <t xml:space="preserve"> عدد اجازات البناء الممنوحة للقطاع الخاص والكلفة التخمينية للعمارات التجارية ( أبنية جديدة ) حسب المحافظات لسنة 2016</t>
  </si>
  <si>
    <t xml:space="preserve"> عدد اجازات البناء الممنوحة للقطاع الخاص والكلفة التخمينية للعمارات التجارية  ( أضافة وتحوير ) حسب المحافظات لسنة 2016</t>
  </si>
  <si>
    <t xml:space="preserve"> عدد اجازات البناء الممنوحة للقطاع الخاص والكلفة التخمينية للابنية الصناعية ( أضافة وتحوير ) حسب المحافظات لسنة 2016</t>
  </si>
  <si>
    <t xml:space="preserve">  عدد اجازات البناء الممنوحة للقطاع الخاص والكلفة التخمينية لدورالسكن ( جديد )  حسب نوع مادة البناء والمحافظات لسنة 2016            </t>
  </si>
  <si>
    <t xml:space="preserve"> عدد اجازات البناء الممنوحة للقطاع الخاص والكلفة التخمينية لدور السكن ( أضافة وتحوير ) حسب نوع مادة البناء  والمحافظات لسنة 2016 </t>
  </si>
  <si>
    <t>المؤشرات الرئيسة لعدد وكلفة اجازات البناء والترميم الممنوحة للقطاع الخاص  للسنوات ( 2001- 2016 )</t>
  </si>
  <si>
    <t>عدد اجازات الممنوحة للقطاع الخاص والكلفة التخمينية للابنية التجارية (ابنية جديدة) حسب المحافظات لسنة 2016</t>
  </si>
  <si>
    <t>ابنية تجارية اخرى</t>
  </si>
  <si>
    <t>مجموع الابنية التجارية</t>
  </si>
  <si>
    <t>مساحة الارض
م2</t>
  </si>
  <si>
    <t>مساحة البناء
م2</t>
  </si>
  <si>
    <t>جدول (11)</t>
  </si>
  <si>
    <t>جدول (12)</t>
  </si>
  <si>
    <t>عدد اجازات الممنوحة للقطاع الخاص والكلفة التخمينية للابنية التجارية (اضافة وتحوير) حسب المحافظات لسنة 2016</t>
  </si>
  <si>
    <t>دكاكين</t>
  </si>
  <si>
    <t xml:space="preserve"> المجموع                                             </t>
  </si>
  <si>
    <t>عدد اجازات الممنوحة للقطاع الخاص والكلفة التخمينية للابنية الدينية والخدمية والثقافية(ابنية جديدة) حسب المحافظات لسنة 2016</t>
  </si>
  <si>
    <t>ابنية ثقافية</t>
  </si>
  <si>
    <t>ابنية دينية</t>
  </si>
  <si>
    <t>ابنية صحية</t>
  </si>
  <si>
    <t>ابنية خدمية</t>
  </si>
  <si>
    <t>عدد اجازات الممنوحة للقطاع الخاص والكلفة التخمينية للابنية الدينية والخدمية والثقافية(اضافة وتحوير) حسب المحافظات لسنة 2016</t>
  </si>
  <si>
    <t xml:space="preserve">  فيما يخص الابنية الثقافية والدينية لاتتوفر مؤشرات احصائية تتعلق بهذه الابنية .</t>
  </si>
  <si>
    <t>عدد اجازات الممنوحة للقطاع الخاص والكلفة التخمينية للابنية الصناعية(ابنية جديدة) حسب المحافظات لسنة 2016</t>
  </si>
  <si>
    <t>معامل</t>
  </si>
  <si>
    <t>جدول رقم ( 15 )</t>
  </si>
  <si>
    <t>جدول رقم ( 14  )</t>
  </si>
  <si>
    <t>جدول رقم ( 13  )</t>
  </si>
  <si>
    <t>ورش تصليح</t>
  </si>
  <si>
    <t>هذا الجدول لايشمل أبنية السياج والترميم .</t>
  </si>
  <si>
    <t xml:space="preserve">*بضمنها الأبنية الجديدة والهدم واعادة بناء , الإضافة والتحوير </t>
  </si>
  <si>
    <t>البناء الجديد يشمل الابنية الجديدة والهدم واعادة بناءاما اضافة بناء فيشمل الإضافة والتحوير .</t>
  </si>
  <si>
    <t>بالنسبة لبقية المحافظات لم تردنا منها مؤشرات بخصوص العمارات السكنية  .</t>
  </si>
  <si>
    <t>بالنسبة لبقية المحافظات لم تردنا منها اجازات بناء بخصوص العمارات التجارية / اضافة وتحوير .</t>
  </si>
  <si>
    <t>بالنسبة لبقية المحافظات لم تردنا منها اجازات بناء بخصوص الابنية الصناعية / بناء جديد .</t>
  </si>
  <si>
    <t>بالنسبة لبقية المحافظات لم تردنا منها اجازات بناء بخصوص الابنية الصناعية / اضافة وتحوير 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</si>
</sst>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46"/>
      <name val="Arial"/>
      <family val="2"/>
    </font>
    <font>
      <b/>
      <sz val="14"/>
      <color indexed="8"/>
      <name val="Calibri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7" tint="0.7999799847602844"/>
      <name val="Arial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medium"/>
      <bottom style="hair"/>
    </border>
    <border>
      <left/>
      <right/>
      <top style="double"/>
      <bottom style="thin"/>
    </border>
    <border>
      <left/>
      <right/>
      <top style="medium"/>
      <bottom style="double"/>
    </border>
    <border>
      <left/>
      <right/>
      <top/>
      <bottom style="double"/>
    </border>
    <border>
      <left/>
      <right/>
      <top style="medium"/>
      <bottom/>
    </border>
    <border>
      <left/>
      <right/>
      <top style="double"/>
      <bottom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double"/>
    </border>
    <border>
      <left/>
      <right/>
      <top style="double"/>
      <bottom style="medium"/>
    </border>
    <border>
      <left/>
      <right/>
      <top/>
      <bottom style="medium"/>
    </border>
    <border>
      <left/>
      <right/>
      <top style="hair"/>
      <bottom style="double"/>
    </border>
    <border>
      <left/>
      <right/>
      <top/>
      <bottom style="hair"/>
    </border>
    <border>
      <left/>
      <right/>
      <top style="thin"/>
      <bottom style="medium"/>
    </border>
    <border>
      <left style="double"/>
      <right/>
      <top/>
      <bottom style="hair"/>
    </border>
    <border>
      <left style="thin"/>
      <right/>
      <top/>
      <bottom style="hair"/>
    </border>
    <border>
      <left/>
      <right style="double"/>
      <top/>
      <bottom style="hair"/>
    </border>
    <border>
      <left style="double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justify" wrapText="1"/>
    </xf>
    <xf numFmtId="0" fontId="2" fillId="0" borderId="13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7" xfId="0" applyFont="1" applyFill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wrapText="1" readingOrder="2"/>
    </xf>
    <xf numFmtId="0" fontId="2" fillId="0" borderId="21" xfId="0" applyFont="1" applyBorder="1" applyAlignment="1">
      <alignment horizontal="center" wrapText="1" readingOrder="2"/>
    </xf>
    <xf numFmtId="49" fontId="2" fillId="0" borderId="21" xfId="0" applyNumberFormat="1" applyFont="1" applyBorder="1" applyAlignment="1">
      <alignment horizontal="center" wrapText="1" readingOrder="2"/>
    </xf>
    <xf numFmtId="0" fontId="2" fillId="0" borderId="21" xfId="0" applyFont="1" applyBorder="1" applyAlignment="1">
      <alignment vertical="center" wrapText="1" readingOrder="2"/>
    </xf>
    <xf numFmtId="0" fontId="2" fillId="0" borderId="22" xfId="0" applyFont="1" applyBorder="1" applyAlignment="1">
      <alignment vertical="center" wrapText="1" readingOrder="2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right" wrapText="1" readingOrder="2"/>
    </xf>
    <xf numFmtId="0" fontId="2" fillId="0" borderId="23" xfId="0" applyFont="1" applyBorder="1" applyAlignment="1">
      <alignment horizontal="center" wrapText="1" readingOrder="2"/>
    </xf>
    <xf numFmtId="0" fontId="2" fillId="0" borderId="24" xfId="0" applyFont="1" applyBorder="1" applyAlignment="1">
      <alignment horizontal="right" wrapText="1" readingOrder="2"/>
    </xf>
    <xf numFmtId="0" fontId="2" fillId="0" borderId="24" xfId="0" applyFont="1" applyBorder="1" applyAlignment="1">
      <alignment horizontal="center" wrapText="1" readingOrder="2"/>
    </xf>
    <xf numFmtId="0" fontId="2" fillId="0" borderId="25" xfId="0" applyFont="1" applyBorder="1" applyAlignment="1">
      <alignment horizontal="right" wrapText="1" readingOrder="2"/>
    </xf>
    <xf numFmtId="0" fontId="2" fillId="0" borderId="25" xfId="0" applyFont="1" applyBorder="1" applyAlignment="1">
      <alignment horizontal="center" wrapText="1" readingOrder="2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33" borderId="0" xfId="0" applyFont="1" applyFill="1" applyAlignment="1">
      <alignment horizontal="right"/>
    </xf>
    <xf numFmtId="0" fontId="3" fillId="5" borderId="0" xfId="0" applyFont="1" applyFill="1" applyAlignment="1">
      <alignment/>
    </xf>
    <xf numFmtId="0" fontId="6" fillId="5" borderId="0" xfId="0" applyFont="1" applyFill="1" applyAlignment="1">
      <alignment horizontal="right"/>
    </xf>
    <xf numFmtId="0" fontId="3" fillId="5" borderId="0" xfId="0" applyFont="1" applyFill="1" applyAlignment="1">
      <alignment/>
    </xf>
    <xf numFmtId="0" fontId="3" fillId="5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6" fillId="5" borderId="0" xfId="0" applyFont="1" applyFill="1" applyAlignment="1">
      <alignment/>
    </xf>
    <xf numFmtId="0" fontId="3" fillId="5" borderId="10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 wrapText="1"/>
    </xf>
    <xf numFmtId="1" fontId="2" fillId="0" borderId="11" xfId="0" applyNumberFormat="1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 wrapText="1"/>
    </xf>
    <xf numFmtId="0" fontId="58" fillId="5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horizontal="right" vertical="center" wrapText="1"/>
    </xf>
    <xf numFmtId="0" fontId="3" fillId="33" borderId="27" xfId="0" applyFont="1" applyFill="1" applyBorder="1" applyAlignment="1">
      <alignment horizontal="right" vertical="center" wrapText="1"/>
    </xf>
    <xf numFmtId="1" fontId="3" fillId="5" borderId="12" xfId="0" applyNumberFormat="1" applyFont="1" applyFill="1" applyBorder="1" applyAlignment="1">
      <alignment horizontal="left" vertical="center" wrapText="1"/>
    </xf>
    <xf numFmtId="0" fontId="6" fillId="5" borderId="0" xfId="0" applyFont="1" applyFill="1" applyAlignment="1">
      <alignment vertical="center" wrapText="1"/>
    </xf>
    <xf numFmtId="0" fontId="3" fillId="5" borderId="0" xfId="0" applyFont="1" applyFill="1" applyAlignment="1">
      <alignment horizontal="left" vertical="center" wrapText="1"/>
    </xf>
    <xf numFmtId="0" fontId="3" fillId="5" borderId="15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6" fillId="0" borderId="0" xfId="0" applyFont="1" applyAlignment="1" quotePrefix="1">
      <alignment/>
    </xf>
    <xf numFmtId="0" fontId="3" fillId="5" borderId="0" xfId="0" applyFont="1" applyFill="1" applyBorder="1" applyAlignment="1">
      <alignment horizontal="right" vertical="center" wrapText="1"/>
    </xf>
    <xf numFmtId="0" fontId="3" fillId="5" borderId="28" xfId="0" applyFont="1" applyFill="1" applyBorder="1" applyAlignment="1">
      <alignment horizontal="right" vertical="center" wrapText="1"/>
    </xf>
    <xf numFmtId="0" fontId="3" fillId="5" borderId="15" xfId="0" applyFont="1" applyFill="1" applyBorder="1" applyAlignment="1">
      <alignment vertical="center" wrapText="1"/>
    </xf>
    <xf numFmtId="0" fontId="3" fillId="11" borderId="1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 vertical="justify" wrapText="1"/>
    </xf>
    <xf numFmtId="0" fontId="3" fillId="5" borderId="17" xfId="0" applyFont="1" applyFill="1" applyBorder="1" applyAlignment="1">
      <alignment horizontal="right" vertical="center" wrapText="1"/>
    </xf>
    <xf numFmtId="0" fontId="6" fillId="0" borderId="28" xfId="0" applyFont="1" applyFill="1" applyBorder="1" applyAlignment="1">
      <alignment horizontal="center" vertical="justify" wrapText="1"/>
    </xf>
    <xf numFmtId="0" fontId="3" fillId="5" borderId="28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 wrapText="1"/>
    </xf>
    <xf numFmtId="0" fontId="6" fillId="0" borderId="29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center" vertical="justify" wrapText="1"/>
    </xf>
    <xf numFmtId="0" fontId="6" fillId="0" borderId="0" xfId="0" applyFont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3" fontId="3" fillId="5" borderId="10" xfId="0" applyNumberFormat="1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vertical="center" wrapText="1"/>
    </xf>
    <xf numFmtId="3" fontId="3" fillId="5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4" fontId="3" fillId="33" borderId="0" xfId="0" applyNumberFormat="1" applyFont="1" applyFill="1" applyBorder="1" applyAlignment="1">
      <alignment horizontal="right" vertical="center" wrapText="1"/>
    </xf>
    <xf numFmtId="4" fontId="3" fillId="5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 readingOrder="2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 vertical="center" wrapText="1"/>
    </xf>
    <xf numFmtId="3" fontId="3" fillId="5" borderId="10" xfId="0" applyNumberFormat="1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3" fontId="3" fillId="5" borderId="10" xfId="0" applyNumberFormat="1" applyFont="1" applyFill="1" applyBorder="1" applyAlignment="1">
      <alignment horizontal="left" vertical="center" wrapText="1"/>
    </xf>
    <xf numFmtId="0" fontId="7" fillId="5" borderId="0" xfId="0" applyFont="1" applyFill="1" applyAlignment="1">
      <alignment vertical="center" wrapText="1"/>
    </xf>
    <xf numFmtId="0" fontId="7" fillId="5" borderId="15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0" fontId="7" fillId="5" borderId="31" xfId="0" applyFont="1" applyFill="1" applyBorder="1" applyAlignment="1">
      <alignment horizontal="right" vertical="center" wrapText="1"/>
    </xf>
    <xf numFmtId="0" fontId="7" fillId="5" borderId="10" xfId="0" applyFont="1" applyFill="1" applyBorder="1" applyAlignment="1">
      <alignment vertical="center" wrapText="1"/>
    </xf>
    <xf numFmtId="3" fontId="7" fillId="5" borderId="10" xfId="0" applyNumberFormat="1" applyFont="1" applyFill="1" applyBorder="1" applyAlignment="1">
      <alignment horizontal="left" vertical="center" wrapText="1"/>
    </xf>
    <xf numFmtId="3" fontId="7" fillId="5" borderId="30" xfId="0" applyNumberFormat="1" applyFont="1" applyFill="1" applyBorder="1" applyAlignment="1">
      <alignment horizontal="left" vertical="center" wrapText="1"/>
    </xf>
    <xf numFmtId="0" fontId="7" fillId="5" borderId="3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horizontal="left" vertical="center" wrapText="1"/>
    </xf>
    <xf numFmtId="3" fontId="7" fillId="33" borderId="30" xfId="0" applyNumberFormat="1" applyFont="1" applyFill="1" applyBorder="1" applyAlignment="1">
      <alignment horizontal="left" vertical="center" wrapText="1"/>
    </xf>
    <xf numFmtId="0" fontId="9" fillId="5" borderId="0" xfId="0" applyFont="1" applyFill="1" applyAlignment="1">
      <alignment/>
    </xf>
    <xf numFmtId="0" fontId="7" fillId="5" borderId="17" xfId="0" applyFont="1" applyFill="1" applyBorder="1" applyAlignment="1">
      <alignment vertical="center" wrapText="1"/>
    </xf>
    <xf numFmtId="0" fontId="9" fillId="5" borderId="28" xfId="0" applyFont="1" applyFill="1" applyBorder="1" applyAlignment="1">
      <alignment/>
    </xf>
    <xf numFmtId="0" fontId="7" fillId="5" borderId="28" xfId="0" applyFont="1" applyFill="1" applyBorder="1" applyAlignment="1">
      <alignment vertical="center" wrapText="1"/>
    </xf>
    <xf numFmtId="0" fontId="7" fillId="33" borderId="28" xfId="0" applyFont="1" applyFill="1" applyBorder="1" applyAlignment="1">
      <alignment horizontal="right" vertical="center" wrapText="1"/>
    </xf>
    <xf numFmtId="0" fontId="7" fillId="33" borderId="31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1" fontId="7" fillId="5" borderId="10" xfId="0" applyNumberFormat="1" applyFont="1" applyFill="1" applyBorder="1" applyAlignment="1">
      <alignment horizontal="right" vertical="center" wrapText="1"/>
    </xf>
    <xf numFmtId="1" fontId="7" fillId="33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3" fontId="7" fillId="5" borderId="32" xfId="0" applyNumberFormat="1" applyFont="1" applyFill="1" applyBorder="1" applyAlignment="1">
      <alignment horizontal="left" vertical="center" wrapText="1"/>
    </xf>
    <xf numFmtId="3" fontId="7" fillId="5" borderId="30" xfId="0" applyNumberFormat="1" applyFont="1" applyFill="1" applyBorder="1" applyAlignment="1">
      <alignment vertical="center" wrapText="1"/>
    </xf>
    <xf numFmtId="3" fontId="7" fillId="5" borderId="33" xfId="0" applyNumberFormat="1" applyFont="1" applyFill="1" applyBorder="1" applyAlignment="1">
      <alignment horizontal="left" vertical="center" wrapText="1"/>
    </xf>
    <xf numFmtId="0" fontId="9" fillId="33" borderId="0" xfId="0" applyFont="1" applyFill="1" applyAlignment="1">
      <alignment/>
    </xf>
    <xf numFmtId="3" fontId="7" fillId="33" borderId="0" xfId="0" applyNumberFormat="1" applyFont="1" applyFill="1" applyBorder="1" applyAlignment="1">
      <alignment horizontal="left" vertical="center" wrapText="1"/>
    </xf>
    <xf numFmtId="3" fontId="3" fillId="5" borderId="10" xfId="0" applyNumberFormat="1" applyFont="1" applyFill="1" applyBorder="1" applyAlignment="1">
      <alignment horizontal="right" vertical="center" wrapText="1"/>
    </xf>
    <xf numFmtId="0" fontId="3" fillId="33" borderId="26" xfId="0" applyFont="1" applyFill="1" applyBorder="1" applyAlignment="1">
      <alignment vertical="center" wrapText="1"/>
    </xf>
    <xf numFmtId="3" fontId="3" fillId="33" borderId="26" xfId="0" applyNumberFormat="1" applyFont="1" applyFill="1" applyBorder="1" applyAlignment="1">
      <alignment horizontal="left" vertical="center" wrapText="1"/>
    </xf>
    <xf numFmtId="1" fontId="7" fillId="5" borderId="30" xfId="0" applyNumberFormat="1" applyFont="1" applyFill="1" applyBorder="1" applyAlignment="1">
      <alignment horizontal="right" vertical="center" wrapText="1"/>
    </xf>
    <xf numFmtId="3" fontId="7" fillId="5" borderId="34" xfId="0" applyNumberFormat="1" applyFont="1" applyFill="1" applyBorder="1" applyAlignment="1">
      <alignment vertical="center" wrapText="1"/>
    </xf>
    <xf numFmtId="3" fontId="7" fillId="5" borderId="26" xfId="0" applyNumberFormat="1" applyFont="1" applyFill="1" applyBorder="1" applyAlignment="1">
      <alignment vertical="center" wrapText="1"/>
    </xf>
    <xf numFmtId="3" fontId="7" fillId="5" borderId="26" xfId="0" applyNumberFormat="1" applyFont="1" applyFill="1" applyBorder="1" applyAlignment="1">
      <alignment horizontal="left" vertical="center" wrapText="1"/>
    </xf>
    <xf numFmtId="1" fontId="7" fillId="33" borderId="11" xfId="0" applyNumberFormat="1" applyFont="1" applyFill="1" applyBorder="1" applyAlignment="1">
      <alignment horizontal="right" vertical="center" wrapText="1"/>
    </xf>
    <xf numFmtId="1" fontId="7" fillId="33" borderId="11" xfId="0" applyNumberFormat="1" applyFont="1" applyFill="1" applyBorder="1" applyAlignment="1">
      <alignment vertical="center" wrapText="1"/>
    </xf>
    <xf numFmtId="3" fontId="7" fillId="33" borderId="11" xfId="0" applyNumberFormat="1" applyFont="1" applyFill="1" applyBorder="1" applyAlignment="1">
      <alignment vertical="center" wrapText="1"/>
    </xf>
    <xf numFmtId="1" fontId="7" fillId="5" borderId="26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vertical="center" wrapText="1"/>
    </xf>
    <xf numFmtId="3" fontId="3" fillId="33" borderId="11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 wrapText="1"/>
    </xf>
    <xf numFmtId="3" fontId="3" fillId="33" borderId="11" xfId="0" applyNumberFormat="1" applyFont="1" applyFill="1" applyBorder="1" applyAlignment="1">
      <alignment horizontal="left" vertical="center" wrapText="1"/>
    </xf>
    <xf numFmtId="0" fontId="3" fillId="5" borderId="26" xfId="0" applyFont="1" applyFill="1" applyBorder="1" applyAlignment="1">
      <alignment vertical="center" wrapText="1"/>
    </xf>
    <xf numFmtId="3" fontId="3" fillId="5" borderId="26" xfId="0" applyNumberFormat="1" applyFont="1" applyFill="1" applyBorder="1" applyAlignment="1">
      <alignment horizontal="left" vertical="center" wrapText="1"/>
    </xf>
    <xf numFmtId="3" fontId="7" fillId="33" borderId="30" xfId="0" applyNumberFormat="1" applyFont="1" applyFill="1" applyBorder="1" applyAlignment="1">
      <alignment vertical="center" wrapText="1"/>
    </xf>
    <xf numFmtId="3" fontId="7" fillId="33" borderId="0" xfId="0" applyNumberFormat="1" applyFont="1" applyFill="1" applyBorder="1" applyAlignment="1">
      <alignment vertical="center" wrapText="1"/>
    </xf>
    <xf numFmtId="0" fontId="7" fillId="5" borderId="35" xfId="0" applyFont="1" applyFill="1" applyBorder="1" applyAlignment="1">
      <alignment horizontal="right" vertical="center" wrapText="1"/>
    </xf>
    <xf numFmtId="0" fontId="7" fillId="5" borderId="36" xfId="0" applyFont="1" applyFill="1" applyBorder="1" applyAlignment="1">
      <alignment horizontal="right" vertical="center" wrapText="1"/>
    </xf>
    <xf numFmtId="3" fontId="3" fillId="5" borderId="11" xfId="0" applyNumberFormat="1" applyFont="1" applyFill="1" applyBorder="1" applyAlignment="1">
      <alignment vertical="center" wrapText="1"/>
    </xf>
    <xf numFmtId="4" fontId="3" fillId="33" borderId="26" xfId="0" applyNumberFormat="1" applyFont="1" applyFill="1" applyBorder="1" applyAlignment="1">
      <alignment horizontal="right" vertical="center" wrapText="1"/>
    </xf>
    <xf numFmtId="3" fontId="3" fillId="33" borderId="26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5" borderId="0" xfId="0" applyFont="1" applyFill="1" applyAlignment="1">
      <alignment horizontal="center" vertical="center" wrapText="1"/>
    </xf>
    <xf numFmtId="0" fontId="7" fillId="5" borderId="36" xfId="0" applyFont="1" applyFill="1" applyBorder="1" applyAlignment="1">
      <alignment vertical="center" wrapText="1"/>
    </xf>
    <xf numFmtId="0" fontId="7" fillId="5" borderId="37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5" borderId="30" xfId="0" applyNumberFormat="1" applyFont="1" applyFill="1" applyBorder="1" applyAlignment="1">
      <alignment horizontal="center" vertical="center" wrapText="1"/>
    </xf>
    <xf numFmtId="3" fontId="7" fillId="5" borderId="10" xfId="0" applyNumberFormat="1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3" fontId="7" fillId="5" borderId="26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3" fontId="3" fillId="33" borderId="26" xfId="0" applyNumberFormat="1" applyFont="1" applyFill="1" applyBorder="1" applyAlignment="1">
      <alignment horizontal="right" vertical="center" wrapText="1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/>
    </xf>
    <xf numFmtId="0" fontId="0" fillId="5" borderId="0" xfId="0" applyFill="1" applyAlignment="1">
      <alignment/>
    </xf>
    <xf numFmtId="0" fontId="6" fillId="33" borderId="0" xfId="0" applyFont="1" applyFill="1" applyAlignment="1">
      <alignment/>
    </xf>
    <xf numFmtId="0" fontId="9" fillId="5" borderId="0" xfId="0" applyFont="1" applyFill="1" applyAlignment="1">
      <alignment vertical="center" wrapText="1"/>
    </xf>
    <xf numFmtId="3" fontId="7" fillId="33" borderId="30" xfId="0" applyNumberFormat="1" applyFont="1" applyFill="1" applyBorder="1" applyAlignment="1">
      <alignment horizontal="right" vertical="center" wrapText="1"/>
    </xf>
    <xf numFmtId="3" fontId="7" fillId="5" borderId="10" xfId="0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3" fontId="7" fillId="5" borderId="26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33" borderId="16" xfId="0" applyFont="1" applyFill="1" applyBorder="1" applyAlignment="1">
      <alignment vertical="center" wrapText="1"/>
    </xf>
    <xf numFmtId="0" fontId="59" fillId="5" borderId="31" xfId="0" applyFont="1" applyFill="1" applyBorder="1" applyAlignment="1">
      <alignment vertical="center"/>
    </xf>
    <xf numFmtId="0" fontId="59" fillId="5" borderId="31" xfId="0" applyFont="1" applyFill="1" applyBorder="1" applyAlignment="1">
      <alignment vertical="center" wrapText="1"/>
    </xf>
    <xf numFmtId="0" fontId="59" fillId="33" borderId="0" xfId="0" applyFont="1" applyFill="1" applyBorder="1" applyAlignment="1">
      <alignment horizontal="right"/>
    </xf>
    <xf numFmtId="0" fontId="59" fillId="5" borderId="0" xfId="0" applyFont="1" applyFill="1" applyBorder="1" applyAlignment="1">
      <alignment horizontal="right"/>
    </xf>
    <xf numFmtId="0" fontId="59" fillId="5" borderId="26" xfId="0" applyFont="1" applyFill="1" applyBorder="1" applyAlignment="1">
      <alignment/>
    </xf>
    <xf numFmtId="0" fontId="59" fillId="33" borderId="0" xfId="0" applyFont="1" applyFill="1" applyBorder="1" applyAlignment="1">
      <alignment vertical="center"/>
    </xf>
    <xf numFmtId="1" fontId="59" fillId="33" borderId="0" xfId="0" applyNumberFormat="1" applyFont="1" applyFill="1" applyBorder="1" applyAlignment="1">
      <alignment vertical="center"/>
    </xf>
    <xf numFmtId="0" fontId="59" fillId="5" borderId="0" xfId="0" applyFont="1" applyFill="1" applyBorder="1" applyAlignment="1">
      <alignment vertical="center"/>
    </xf>
    <xf numFmtId="1" fontId="59" fillId="5" borderId="0" xfId="0" applyNumberFormat="1" applyFont="1" applyFill="1" applyBorder="1" applyAlignment="1">
      <alignment vertical="center"/>
    </xf>
    <xf numFmtId="0" fontId="59" fillId="5" borderId="26" xfId="0" applyFont="1" applyFill="1" applyBorder="1" applyAlignment="1">
      <alignment vertical="center"/>
    </xf>
    <xf numFmtId="1" fontId="59" fillId="5" borderId="26" xfId="0" applyNumberFormat="1" applyFont="1" applyFill="1" applyBorder="1" applyAlignment="1">
      <alignment vertical="center"/>
    </xf>
    <xf numFmtId="0" fontId="7" fillId="33" borderId="13" xfId="0" applyFont="1" applyFill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2" fillId="5" borderId="11" xfId="0" applyFont="1" applyFill="1" applyBorder="1" applyAlignment="1">
      <alignment vertical="center" wrapText="1"/>
    </xf>
    <xf numFmtId="0" fontId="6" fillId="5" borderId="0" xfId="0" applyFont="1" applyFill="1" applyAlignment="1">
      <alignment vertical="center" wrapText="1"/>
    </xf>
    <xf numFmtId="0" fontId="0" fillId="5" borderId="0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vertical="center" wrapText="1"/>
    </xf>
    <xf numFmtId="0" fontId="0" fillId="5" borderId="0" xfId="0" applyFont="1" applyFill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vertical="center" wrapText="1"/>
    </xf>
    <xf numFmtId="3" fontId="7" fillId="33" borderId="3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3" fontId="7" fillId="33" borderId="0" xfId="0" applyNumberFormat="1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horizontal="right" vertical="center" wrapText="1"/>
    </xf>
    <xf numFmtId="3" fontId="7" fillId="5" borderId="3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5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Border="1" applyAlignment="1">
      <alignment/>
    </xf>
    <xf numFmtId="0" fontId="11" fillId="5" borderId="0" xfId="58" applyFont="1" applyFill="1" applyAlignment="1">
      <alignment horizontal="center" vertical="center" wrapText="1"/>
      <protection/>
    </xf>
    <xf numFmtId="0" fontId="11" fillId="5" borderId="0" xfId="58" applyFont="1" applyFill="1" applyBorder="1" applyAlignment="1">
      <alignment vertical="center" wrapText="1"/>
      <protection/>
    </xf>
    <xf numFmtId="0" fontId="12" fillId="5" borderId="0" xfId="58" applyFont="1" applyFill="1">
      <alignment/>
      <protection/>
    </xf>
    <xf numFmtId="0" fontId="11" fillId="5" borderId="15" xfId="58" applyFont="1" applyFill="1" applyBorder="1" applyAlignment="1">
      <alignment vertical="center" wrapText="1"/>
      <protection/>
    </xf>
    <xf numFmtId="0" fontId="13" fillId="0" borderId="0" xfId="0" applyFont="1" applyAlignment="1">
      <alignment/>
    </xf>
    <xf numFmtId="0" fontId="2" fillId="33" borderId="17" xfId="58" applyFont="1" applyFill="1" applyBorder="1" applyAlignment="1">
      <alignment horizontal="right" vertical="center" wrapText="1"/>
      <protection/>
    </xf>
    <xf numFmtId="0" fontId="2" fillId="33" borderId="38" xfId="58" applyFont="1" applyFill="1" applyBorder="1" applyAlignment="1">
      <alignment horizontal="right" vertical="center" wrapText="1"/>
      <protection/>
    </xf>
    <xf numFmtId="0" fontId="2" fillId="33" borderId="27" xfId="58" applyFont="1" applyFill="1" applyBorder="1" applyAlignment="1">
      <alignment horizontal="center" vertical="center" wrapText="1"/>
      <protection/>
    </xf>
    <xf numFmtId="3" fontId="2" fillId="5" borderId="16" xfId="58" applyNumberFormat="1" applyFont="1" applyFill="1" applyBorder="1" applyAlignment="1">
      <alignment horizontal="right" vertical="center" wrapText="1"/>
      <protection/>
    </xf>
    <xf numFmtId="3" fontId="2" fillId="5" borderId="16" xfId="58" applyNumberFormat="1" applyFont="1" applyFill="1" applyBorder="1" applyAlignment="1">
      <alignment vertical="center" wrapText="1"/>
      <protection/>
    </xf>
    <xf numFmtId="173" fontId="2" fillId="5" borderId="16" xfId="58" applyNumberFormat="1" applyFont="1" applyFill="1" applyBorder="1" applyAlignment="1">
      <alignment vertical="center" wrapText="1"/>
      <protection/>
    </xf>
    <xf numFmtId="3" fontId="2" fillId="5" borderId="0" xfId="58" applyNumberFormat="1" applyFont="1" applyFill="1" applyBorder="1" applyAlignment="1">
      <alignment vertical="center" wrapText="1"/>
      <protection/>
    </xf>
    <xf numFmtId="4" fontId="2" fillId="5" borderId="16" xfId="58" applyNumberFormat="1" applyFont="1" applyFill="1" applyBorder="1" applyAlignment="1">
      <alignment vertical="center" wrapText="1"/>
      <protection/>
    </xf>
    <xf numFmtId="0" fontId="2" fillId="33" borderId="0" xfId="58" applyFont="1" applyFill="1" applyBorder="1" applyAlignment="1">
      <alignment vertical="center" wrapText="1"/>
      <protection/>
    </xf>
    <xf numFmtId="3" fontId="2" fillId="33" borderId="0" xfId="58" applyNumberFormat="1" applyFont="1" applyFill="1" applyBorder="1" applyAlignment="1">
      <alignment vertical="center" wrapText="1"/>
      <protection/>
    </xf>
    <xf numFmtId="4" fontId="2" fillId="33" borderId="0" xfId="58" applyNumberFormat="1" applyFont="1" applyFill="1" applyBorder="1" applyAlignment="1">
      <alignment vertical="center" wrapText="1"/>
      <protection/>
    </xf>
    <xf numFmtId="0" fontId="2" fillId="5" borderId="0" xfId="58" applyFont="1" applyFill="1" applyBorder="1" applyAlignment="1">
      <alignment vertical="center" wrapText="1"/>
      <protection/>
    </xf>
    <xf numFmtId="173" fontId="2" fillId="5" borderId="0" xfId="58" applyNumberFormat="1" applyFont="1" applyFill="1" applyBorder="1" applyAlignment="1">
      <alignment vertical="center" wrapText="1"/>
      <protection/>
    </xf>
    <xf numFmtId="4" fontId="2" fillId="5" borderId="0" xfId="58" applyNumberFormat="1" applyFont="1" applyFill="1" applyBorder="1" applyAlignment="1">
      <alignment vertical="center" wrapText="1"/>
      <protection/>
    </xf>
    <xf numFmtId="173" fontId="2" fillId="33" borderId="0" xfId="58" applyNumberFormat="1" applyFont="1" applyFill="1" applyBorder="1" applyAlignment="1">
      <alignment vertical="center" wrapText="1"/>
      <protection/>
    </xf>
    <xf numFmtId="0" fontId="2" fillId="33" borderId="26" xfId="58" applyFont="1" applyFill="1" applyBorder="1" applyAlignment="1">
      <alignment vertical="center" wrapText="1"/>
      <protection/>
    </xf>
    <xf numFmtId="3" fontId="2" fillId="33" borderId="26" xfId="58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59" fillId="5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5" borderId="17" xfId="0" applyFont="1" applyFill="1" applyBorder="1" applyAlignment="1">
      <alignment horizontal="right" vertical="center" wrapText="1"/>
    </xf>
    <xf numFmtId="0" fontId="3" fillId="5" borderId="28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 readingOrder="2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right" vertical="center" wrapText="1" readingOrder="2"/>
    </xf>
    <xf numFmtId="4" fontId="3" fillId="0" borderId="0" xfId="0" applyNumberFormat="1" applyFont="1" applyBorder="1" applyAlignment="1">
      <alignment horizontal="right" vertical="center" wrapText="1" readingOrder="2"/>
    </xf>
    <xf numFmtId="0" fontId="3" fillId="33" borderId="13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/>
    </xf>
    <xf numFmtId="0" fontId="3" fillId="5" borderId="38" xfId="0" applyFont="1" applyFill="1" applyBorder="1" applyAlignment="1">
      <alignment horizontal="right" vertical="center" wrapText="1"/>
    </xf>
    <xf numFmtId="0" fontId="3" fillId="5" borderId="28" xfId="0" applyFont="1" applyFill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 readingOrder="2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3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7" fillId="33" borderId="13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33" borderId="13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7" fillId="5" borderId="15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7" fillId="5" borderId="1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11" fillId="5" borderId="15" xfId="58" applyFont="1" applyFill="1" applyBorder="1" applyAlignment="1">
      <alignment vertical="center" wrapText="1"/>
      <protection/>
    </xf>
    <xf numFmtId="0" fontId="11" fillId="5" borderId="0" xfId="58" applyFont="1" applyFill="1" applyAlignment="1">
      <alignment horizontal="center" vertical="center" wrapText="1"/>
      <protection/>
    </xf>
    <xf numFmtId="0" fontId="0" fillId="0" borderId="0" xfId="0" applyFont="1" applyAlignment="1">
      <alignment horizontal="right" vertical="center" wrapText="1"/>
    </xf>
    <xf numFmtId="0" fontId="11" fillId="0" borderId="0" xfId="58" applyFont="1" applyFill="1" applyAlignment="1">
      <alignment horizontal="center" vertical="center" wrapText="1"/>
      <protection/>
    </xf>
    <xf numFmtId="0" fontId="4" fillId="0" borderId="15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3" fillId="5" borderId="15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7" xfId="0" applyFont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59" fillId="5" borderId="0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7" fillId="33" borderId="4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3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4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34" fillId="0" borderId="0" xfId="0" applyFont="1" applyAlignment="1">
      <alignment/>
    </xf>
    <xf numFmtId="0" fontId="61" fillId="0" borderId="15" xfId="0" applyFont="1" applyBorder="1" applyAlignment="1">
      <alignment horizontal="center" vertical="center"/>
    </xf>
    <xf numFmtId="0" fontId="34" fillId="5" borderId="17" xfId="0" applyFont="1" applyFill="1" applyBorder="1" applyAlignment="1">
      <alignment/>
    </xf>
    <xf numFmtId="0" fontId="61" fillId="5" borderId="17" xfId="0" applyFont="1" applyFill="1" applyBorder="1" applyAlignment="1">
      <alignment horizontal="center" vertical="center" wrapText="1"/>
    </xf>
    <xf numFmtId="0" fontId="61" fillId="5" borderId="28" xfId="0" applyFont="1" applyFill="1" applyBorder="1" applyAlignment="1">
      <alignment vertical="center" wrapText="1"/>
    </xf>
    <xf numFmtId="0" fontId="61" fillId="5" borderId="28" xfId="0" applyFont="1" applyFill="1" applyBorder="1" applyAlignment="1">
      <alignment horizontal="center" vertical="center" wrapText="1"/>
    </xf>
    <xf numFmtId="0" fontId="61" fillId="5" borderId="28" xfId="0" applyFont="1" applyFill="1" applyBorder="1" applyAlignment="1">
      <alignment horizontal="center" vertical="top" wrapText="1"/>
    </xf>
    <xf numFmtId="0" fontId="61" fillId="33" borderId="16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1" fillId="5" borderId="0" xfId="0" applyFont="1" applyFill="1" applyBorder="1" applyAlignment="1">
      <alignment horizontal="center" vertical="center"/>
    </xf>
    <xf numFmtId="0" fontId="61" fillId="5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34" fillId="5" borderId="0" xfId="0" applyFont="1" applyFill="1" applyAlignment="1">
      <alignment/>
    </xf>
    <xf numFmtId="0" fontId="61" fillId="33" borderId="28" xfId="0" applyFont="1" applyFill="1" applyBorder="1" applyAlignment="1">
      <alignment horizontal="center" vertical="center"/>
    </xf>
    <xf numFmtId="0" fontId="61" fillId="5" borderId="14" xfId="0" applyFont="1" applyFill="1" applyBorder="1" applyAlignment="1">
      <alignment horizontal="center" vertical="center"/>
    </xf>
    <xf numFmtId="0" fontId="61" fillId="5" borderId="14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right"/>
    </xf>
    <xf numFmtId="0" fontId="37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2" fillId="5" borderId="28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/>
    </xf>
    <xf numFmtId="0" fontId="62" fillId="33" borderId="16" xfId="0" applyFont="1" applyFill="1" applyBorder="1" applyAlignment="1">
      <alignment horizontal="center"/>
    </xf>
    <xf numFmtId="0" fontId="62" fillId="5" borderId="41" xfId="0" applyFont="1" applyFill="1" applyBorder="1" applyAlignment="1">
      <alignment horizontal="center" vertical="center"/>
    </xf>
    <xf numFmtId="0" fontId="62" fillId="5" borderId="41" xfId="0" applyFont="1" applyFill="1" applyBorder="1" applyAlignment="1">
      <alignment horizontal="center" vertical="center" wrapText="1"/>
    </xf>
    <xf numFmtId="1" fontId="62" fillId="5" borderId="41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62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2" fillId="5" borderId="0" xfId="0" applyFont="1" applyFill="1" applyBorder="1" applyAlignment="1">
      <alignment vertical="center"/>
    </xf>
    <xf numFmtId="0" fontId="62" fillId="33" borderId="41" xfId="0" applyFont="1" applyFill="1" applyBorder="1" applyAlignment="1">
      <alignment vertical="center"/>
    </xf>
    <xf numFmtId="0" fontId="3" fillId="0" borderId="16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59" fillId="0" borderId="39" xfId="0" applyFont="1" applyBorder="1" applyAlignment="1">
      <alignment horizontal="center"/>
    </xf>
    <xf numFmtId="0" fontId="59" fillId="5" borderId="36" xfId="0" applyFont="1" applyFill="1" applyBorder="1" applyAlignment="1">
      <alignment horizontal="right"/>
    </xf>
    <xf numFmtId="0" fontId="59" fillId="5" borderId="36" xfId="0" applyFont="1" applyFill="1" applyBorder="1" applyAlignment="1">
      <alignment horizontal="right"/>
    </xf>
    <xf numFmtId="0" fontId="59" fillId="33" borderId="36" xfId="0" applyFont="1" applyFill="1" applyBorder="1" applyAlignment="1">
      <alignment horizontal="right" vertical="center"/>
    </xf>
    <xf numFmtId="0" fontId="59" fillId="33" borderId="36" xfId="0" applyFont="1" applyFill="1" applyBorder="1" applyAlignment="1">
      <alignment horizontal="center" vertical="center" wrapText="1"/>
    </xf>
    <xf numFmtId="1" fontId="59" fillId="33" borderId="36" xfId="0" applyNumberFormat="1" applyFont="1" applyFill="1" applyBorder="1" applyAlignment="1">
      <alignment horizontal="right" vertical="center"/>
    </xf>
    <xf numFmtId="0" fontId="59" fillId="5" borderId="0" xfId="0" applyFont="1" applyFill="1" applyBorder="1" applyAlignment="1">
      <alignment horizontal="right" vertical="center"/>
    </xf>
    <xf numFmtId="1" fontId="59" fillId="5" borderId="0" xfId="0" applyNumberFormat="1" applyFont="1" applyFill="1" applyBorder="1" applyAlignment="1">
      <alignment horizontal="right" vertical="center"/>
    </xf>
    <xf numFmtId="0" fontId="59" fillId="0" borderId="0" xfId="0" applyFont="1" applyBorder="1" applyAlignment="1">
      <alignment horizontal="right" vertical="center"/>
    </xf>
    <xf numFmtId="1" fontId="59" fillId="0" borderId="0" xfId="0" applyNumberFormat="1" applyFont="1" applyBorder="1" applyAlignment="1">
      <alignment horizontal="right" vertical="center"/>
    </xf>
    <xf numFmtId="0" fontId="59" fillId="0" borderId="41" xfId="0" applyFont="1" applyBorder="1" applyAlignment="1">
      <alignment horizontal="right" vertical="center"/>
    </xf>
    <xf numFmtId="1" fontId="59" fillId="0" borderId="4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top" wrapText="1"/>
    </xf>
    <xf numFmtId="0" fontId="59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 wrapText="1"/>
    </xf>
    <xf numFmtId="0" fontId="59" fillId="0" borderId="39" xfId="0" applyFont="1" applyBorder="1" applyAlignment="1">
      <alignment horizontal="center" vertical="center"/>
    </xf>
    <xf numFmtId="0" fontId="59" fillId="5" borderId="38" xfId="0" applyFont="1" applyFill="1" applyBorder="1" applyAlignment="1">
      <alignment horizontal="center" vertical="center"/>
    </xf>
    <xf numFmtId="0" fontId="59" fillId="5" borderId="38" xfId="0" applyFont="1" applyFill="1" applyBorder="1" applyAlignment="1">
      <alignment horizontal="center"/>
    </xf>
    <xf numFmtId="0" fontId="59" fillId="5" borderId="39" xfId="0" applyFont="1" applyFill="1" applyBorder="1" applyAlignment="1">
      <alignment horizontal="center" vertical="center"/>
    </xf>
    <xf numFmtId="0" fontId="59" fillId="5" borderId="39" xfId="0" applyFont="1" applyFill="1" applyBorder="1" applyAlignment="1">
      <alignment horizontal="center" vertical="center"/>
    </xf>
    <xf numFmtId="0" fontId="59" fillId="5" borderId="39" xfId="0" applyFont="1" applyFill="1" applyBorder="1" applyAlignment="1">
      <alignment horizontal="center" vertical="center" wrapText="1"/>
    </xf>
    <xf numFmtId="1" fontId="59" fillId="5" borderId="39" xfId="0" applyNumberFormat="1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/>
    </xf>
    <xf numFmtId="0" fontId="59" fillId="5" borderId="0" xfId="0" applyFont="1" applyFill="1" applyBorder="1" applyAlignment="1">
      <alignment/>
    </xf>
    <xf numFmtId="0" fontId="59" fillId="33" borderId="42" xfId="0" applyFont="1" applyFill="1" applyBorder="1" applyAlignment="1">
      <alignment/>
    </xf>
    <xf numFmtId="0" fontId="59" fillId="33" borderId="42" xfId="0" applyFont="1" applyFill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5" borderId="0" xfId="0" applyFont="1" applyFill="1" applyAlignment="1">
      <alignment/>
    </xf>
    <xf numFmtId="0" fontId="7" fillId="5" borderId="0" xfId="0" applyFont="1" applyFill="1" applyAlignment="1">
      <alignment vertical="center" wrapText="1"/>
    </xf>
    <xf numFmtId="0" fontId="7" fillId="5" borderId="0" xfId="0" applyFont="1" applyFill="1" applyAlignment="1">
      <alignment horizontal="right" vertical="center" wrapText="1"/>
    </xf>
    <xf numFmtId="0" fontId="7" fillId="5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vertical="center" wrapText="1"/>
    </xf>
    <xf numFmtId="0" fontId="7" fillId="5" borderId="17" xfId="0" applyFont="1" applyFill="1" applyBorder="1" applyAlignment="1">
      <alignment horizontal="right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39" xfId="0" applyFont="1" applyFill="1" applyBorder="1" applyAlignment="1">
      <alignment vertical="center" wrapText="1"/>
    </xf>
    <xf numFmtId="0" fontId="7" fillId="5" borderId="39" xfId="0" applyFont="1" applyFill="1" applyBorder="1" applyAlignment="1">
      <alignment horizontal="left" vertical="center" wrapText="1"/>
    </xf>
    <xf numFmtId="0" fontId="7" fillId="5" borderId="39" xfId="0" applyFont="1" applyFill="1" applyBorder="1" applyAlignment="1">
      <alignment horizontal="right" vertical="center" wrapText="1"/>
    </xf>
    <xf numFmtId="0" fontId="7" fillId="5" borderId="39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right" vertical="center" wrapText="1"/>
    </xf>
    <xf numFmtId="0" fontId="7" fillId="33" borderId="38" xfId="0" applyFont="1" applyFill="1" applyBorder="1" applyAlignment="1">
      <alignment horizontal="right" vertical="center" wrapText="1"/>
    </xf>
    <xf numFmtId="0" fontId="7" fillId="33" borderId="28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vertical="center" wrapText="1"/>
    </xf>
    <xf numFmtId="3" fontId="7" fillId="5" borderId="10" xfId="0" applyNumberFormat="1" applyFont="1" applyFill="1" applyBorder="1" applyAlignment="1">
      <alignment horizontal="left" vertical="center" wrapText="1"/>
    </xf>
    <xf numFmtId="0" fontId="7" fillId="5" borderId="26" xfId="0" applyFont="1" applyFill="1" applyBorder="1" applyAlignment="1">
      <alignment vertical="center" wrapText="1"/>
    </xf>
    <xf numFmtId="3" fontId="7" fillId="5" borderId="26" xfId="0" applyNumberFormat="1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vertical="center" wrapText="1"/>
    </xf>
    <xf numFmtId="0" fontId="7" fillId="5" borderId="39" xfId="0" applyFont="1" applyFill="1" applyBorder="1" applyAlignment="1">
      <alignment horizontal="left" vertical="center" wrapText="1"/>
    </xf>
    <xf numFmtId="0" fontId="7" fillId="33" borderId="31" xfId="0" applyFont="1" applyFill="1" applyBorder="1" applyAlignment="1">
      <alignment horizontal="right" vertical="center" wrapText="1"/>
    </xf>
    <xf numFmtId="0" fontId="7" fillId="33" borderId="31" xfId="0" applyFont="1" applyFill="1" applyBorder="1" applyAlignment="1">
      <alignment horizontal="center" vertical="center" wrapText="1"/>
    </xf>
    <xf numFmtId="3" fontId="7" fillId="33" borderId="30" xfId="0" applyNumberFormat="1" applyFont="1" applyFill="1" applyBorder="1" applyAlignment="1">
      <alignment horizontal="left" vertical="center" wrapText="1"/>
    </xf>
    <xf numFmtId="3" fontId="7" fillId="5" borderId="30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3" fontId="7" fillId="33" borderId="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2 3" xfId="62"/>
    <cellStyle name="Normal 2 2 4" xfId="63"/>
    <cellStyle name="Normal 2 2 5" xfId="64"/>
    <cellStyle name="Normal 2 2 6" xfId="65"/>
    <cellStyle name="Normal 2 3" xfId="66"/>
    <cellStyle name="Normal 2 3 2" xfId="67"/>
    <cellStyle name="Normal 2 3 3" xfId="68"/>
    <cellStyle name="Normal 2 4" xfId="69"/>
    <cellStyle name="Normal 2 5" xfId="70"/>
    <cellStyle name="Normal 2 6" xfId="71"/>
    <cellStyle name="Normal 4 2" xfId="72"/>
    <cellStyle name="Normal 4 3" xfId="73"/>
    <cellStyle name="Normal 5 2" xfId="74"/>
    <cellStyle name="Normal 5 3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rightToLeft="1" view="pageBreakPreview" zoomScaleSheetLayoutView="100" zoomScalePageLayoutView="0" workbookViewId="0" topLeftCell="B4">
      <selection activeCell="C30" sqref="C30"/>
    </sheetView>
  </sheetViews>
  <sheetFormatPr defaultColWidth="9.140625" defaultRowHeight="12.75"/>
  <cols>
    <col min="1" max="1" width="3.28125" style="1" hidden="1" customWidth="1"/>
    <col min="2" max="2" width="13.00390625" style="3" customWidth="1"/>
    <col min="3" max="3" width="15.7109375" style="3" customWidth="1"/>
    <col min="4" max="4" width="16.140625" style="3" customWidth="1"/>
    <col min="5" max="5" width="0.13671875" style="3" customWidth="1"/>
    <col min="6" max="6" width="15.7109375" style="3" customWidth="1"/>
    <col min="7" max="7" width="16.140625" style="3" customWidth="1"/>
    <col min="8" max="8" width="22.140625" style="3" hidden="1" customWidth="1"/>
    <col min="9" max="9" width="15.7109375" style="3" customWidth="1"/>
    <col min="10" max="10" width="19.421875" style="3" customWidth="1"/>
    <col min="11" max="11" width="0.2890625" style="1" customWidth="1"/>
    <col min="12" max="12" width="9.140625" style="1" customWidth="1"/>
    <col min="13" max="13" width="9.28125" style="1" bestFit="1" customWidth="1"/>
    <col min="14" max="16384" width="9.140625" style="1" customWidth="1"/>
  </cols>
  <sheetData>
    <row r="1" spans="1:11" ht="16.5" customHeight="1">
      <c r="A1" s="270"/>
      <c r="B1" s="270"/>
      <c r="C1" s="270"/>
      <c r="D1" s="270"/>
      <c r="E1" s="13"/>
      <c r="F1" s="271"/>
      <c r="G1" s="271"/>
      <c r="H1" s="271"/>
      <c r="I1" s="271"/>
      <c r="J1" s="271"/>
      <c r="K1" s="271"/>
    </row>
    <row r="2" spans="1:11" ht="17.25" customHeight="1">
      <c r="A2" s="29"/>
      <c r="B2" s="85"/>
      <c r="C2" s="85"/>
      <c r="D2" s="85"/>
      <c r="E2" s="85"/>
      <c r="F2" s="175" t="s">
        <v>159</v>
      </c>
      <c r="G2" s="63"/>
      <c r="H2" s="85"/>
      <c r="I2" s="85"/>
      <c r="J2" s="85"/>
      <c r="K2" s="52"/>
    </row>
    <row r="3" spans="1:11" ht="16.5" customHeight="1">
      <c r="A3" s="272" t="s">
        <v>181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7" s="2" customFormat="1" ht="17.25" customHeight="1" thickBot="1">
      <c r="A4" s="269"/>
      <c r="B4" s="269"/>
      <c r="C4" s="87"/>
      <c r="D4" s="87"/>
      <c r="E4" s="87"/>
      <c r="F4" s="87"/>
      <c r="G4" s="87"/>
      <c r="H4" s="87"/>
      <c r="I4" s="94"/>
      <c r="J4" s="94" t="s">
        <v>139</v>
      </c>
      <c r="K4" s="95"/>
      <c r="L4" s="11"/>
      <c r="M4" s="11"/>
      <c r="O4" s="1"/>
      <c r="P4" s="1"/>
      <c r="Q4" s="1"/>
    </row>
    <row r="5" spans="1:17" s="11" customFormat="1" ht="15.75" customHeight="1" thickTop="1">
      <c r="A5" s="96"/>
      <c r="B5" s="8"/>
      <c r="C5" s="265" t="s">
        <v>132</v>
      </c>
      <c r="D5" s="8"/>
      <c r="E5" s="8"/>
      <c r="F5" s="265" t="s">
        <v>18</v>
      </c>
      <c r="G5" s="8"/>
      <c r="H5" s="8"/>
      <c r="I5" s="8" t="s">
        <v>0</v>
      </c>
      <c r="J5" s="8"/>
      <c r="K5" s="96"/>
      <c r="O5" s="1"/>
      <c r="P5" s="1"/>
      <c r="Q5" s="1"/>
    </row>
    <row r="6" spans="1:17" s="11" customFormat="1" ht="15.75" customHeight="1" thickBot="1">
      <c r="A6" s="97"/>
      <c r="B6" s="8"/>
      <c r="C6" s="266"/>
      <c r="D6" s="8"/>
      <c r="E6" s="8"/>
      <c r="F6" s="266"/>
      <c r="G6" s="8"/>
      <c r="H6" s="8"/>
      <c r="I6" s="8"/>
      <c r="J6" s="8"/>
      <c r="K6" s="97"/>
      <c r="O6" s="1"/>
      <c r="P6" s="1"/>
      <c r="Q6" s="1"/>
    </row>
    <row r="7" spans="1:17" s="11" customFormat="1" ht="15.75" customHeight="1" thickTop="1">
      <c r="A7" s="97"/>
      <c r="B7" s="267" t="s">
        <v>71</v>
      </c>
      <c r="C7" s="263" t="s">
        <v>16</v>
      </c>
      <c r="D7" s="263" t="s">
        <v>35</v>
      </c>
      <c r="E7" s="98"/>
      <c r="F7" s="263" t="s">
        <v>16</v>
      </c>
      <c r="G7" s="263" t="s">
        <v>35</v>
      </c>
      <c r="H7" s="98"/>
      <c r="I7" s="263" t="s">
        <v>16</v>
      </c>
      <c r="J7" s="263" t="s">
        <v>35</v>
      </c>
      <c r="K7" s="97"/>
      <c r="O7" s="1"/>
      <c r="P7" s="1"/>
      <c r="Q7" s="1"/>
    </row>
    <row r="8" spans="1:17" s="11" customFormat="1" ht="15.75" customHeight="1" thickBot="1">
      <c r="A8" s="99"/>
      <c r="B8" s="268"/>
      <c r="C8" s="264"/>
      <c r="D8" s="264"/>
      <c r="E8" s="100"/>
      <c r="F8" s="264"/>
      <c r="G8" s="264"/>
      <c r="H8" s="100"/>
      <c r="I8" s="264"/>
      <c r="J8" s="264"/>
      <c r="K8" s="99"/>
      <c r="O8" s="1"/>
      <c r="P8" s="1"/>
      <c r="Q8" s="1"/>
    </row>
    <row r="9" spans="1:17" s="11" customFormat="1" ht="18.75" customHeight="1">
      <c r="A9" s="97"/>
      <c r="B9" s="56">
        <v>2001</v>
      </c>
      <c r="C9" s="109">
        <v>46181</v>
      </c>
      <c r="D9" s="109">
        <v>680917439</v>
      </c>
      <c r="E9" s="109"/>
      <c r="F9" s="109">
        <v>2294</v>
      </c>
      <c r="G9" s="109">
        <v>2120061</v>
      </c>
      <c r="H9" s="109"/>
      <c r="I9" s="109">
        <f>SUM(C9+F9)</f>
        <v>48475</v>
      </c>
      <c r="J9" s="109">
        <f>SUM(D9+G9)</f>
        <v>683037500</v>
      </c>
      <c r="K9" s="97"/>
      <c r="O9" s="1"/>
      <c r="P9" s="1"/>
      <c r="Q9" s="1"/>
    </row>
    <row r="10" spans="1:17" s="11" customFormat="1" ht="18" customHeight="1">
      <c r="A10" s="97"/>
      <c r="B10" s="68">
        <v>2002</v>
      </c>
      <c r="C10" s="110">
        <v>79447</v>
      </c>
      <c r="D10" s="110">
        <v>1052106487</v>
      </c>
      <c r="E10" s="110">
        <v>2594</v>
      </c>
      <c r="F10" s="110">
        <v>2255</v>
      </c>
      <c r="G10" s="110">
        <v>3061805</v>
      </c>
      <c r="H10" s="110"/>
      <c r="I10" s="110">
        <f>SUM(C10+F10)</f>
        <v>81702</v>
      </c>
      <c r="J10" s="110">
        <f>SUM(D10+G10)</f>
        <v>1055168292</v>
      </c>
      <c r="K10" s="97"/>
      <c r="O10" s="1"/>
      <c r="P10" s="1"/>
      <c r="Q10" s="1"/>
    </row>
    <row r="11" spans="1:17" s="11" customFormat="1" ht="19.5" customHeight="1">
      <c r="A11" s="101"/>
      <c r="B11" s="56">
        <v>2003</v>
      </c>
      <c r="C11" s="109">
        <v>15353</v>
      </c>
      <c r="D11" s="109">
        <v>246729006</v>
      </c>
      <c r="E11" s="109">
        <v>2255</v>
      </c>
      <c r="F11" s="109">
        <v>1085</v>
      </c>
      <c r="G11" s="109">
        <v>18233464</v>
      </c>
      <c r="H11" s="109"/>
      <c r="I11" s="109">
        <f aca="true" t="shared" si="0" ref="I11:I19">SUM(C11+F11)</f>
        <v>16438</v>
      </c>
      <c r="J11" s="109">
        <f aca="true" t="shared" si="1" ref="J11:J18">SUM(D11+G11)</f>
        <v>264962470</v>
      </c>
      <c r="K11" s="101"/>
      <c r="O11" s="1"/>
      <c r="P11" s="1"/>
      <c r="Q11" s="1"/>
    </row>
    <row r="12" spans="1:17" s="11" customFormat="1" ht="19.5" customHeight="1">
      <c r="A12" s="101"/>
      <c r="B12" s="68">
        <v>2004</v>
      </c>
      <c r="C12" s="110">
        <v>36402</v>
      </c>
      <c r="D12" s="110">
        <v>925045573</v>
      </c>
      <c r="E12" s="110"/>
      <c r="F12" s="110">
        <v>2285</v>
      </c>
      <c r="G12" s="110">
        <v>42923783</v>
      </c>
      <c r="H12" s="110"/>
      <c r="I12" s="110">
        <f t="shared" si="0"/>
        <v>38687</v>
      </c>
      <c r="J12" s="110">
        <f t="shared" si="1"/>
        <v>967969356</v>
      </c>
      <c r="K12" s="101"/>
      <c r="O12" s="1"/>
      <c r="P12" s="1"/>
      <c r="Q12" s="1"/>
    </row>
    <row r="13" spans="1:28" s="11" customFormat="1" ht="19.5" customHeight="1">
      <c r="A13" s="101"/>
      <c r="B13" s="56">
        <v>2005</v>
      </c>
      <c r="C13" s="109">
        <v>37334</v>
      </c>
      <c r="D13" s="109">
        <v>1450856153</v>
      </c>
      <c r="E13" s="109"/>
      <c r="F13" s="109">
        <v>1309</v>
      </c>
      <c r="G13" s="109">
        <v>5612885</v>
      </c>
      <c r="H13" s="109"/>
      <c r="I13" s="109">
        <f t="shared" si="0"/>
        <v>38643</v>
      </c>
      <c r="J13" s="109">
        <f t="shared" si="1"/>
        <v>1456469038</v>
      </c>
      <c r="K13" s="101"/>
      <c r="O13" s="1"/>
      <c r="P13" s="1"/>
      <c r="Q13" s="1"/>
      <c r="AB13" s="75" t="s">
        <v>142</v>
      </c>
    </row>
    <row r="14" spans="1:17" s="11" customFormat="1" ht="19.5" customHeight="1">
      <c r="A14" s="101"/>
      <c r="B14" s="68">
        <v>2006</v>
      </c>
      <c r="C14" s="110">
        <v>40519</v>
      </c>
      <c r="D14" s="110">
        <v>1774719749</v>
      </c>
      <c r="E14" s="110"/>
      <c r="F14" s="110">
        <v>897</v>
      </c>
      <c r="G14" s="110">
        <v>6061954</v>
      </c>
      <c r="H14" s="110"/>
      <c r="I14" s="110">
        <f t="shared" si="0"/>
        <v>41416</v>
      </c>
      <c r="J14" s="110">
        <f t="shared" si="1"/>
        <v>1780781703</v>
      </c>
      <c r="K14" s="101"/>
      <c r="O14" s="1"/>
      <c r="P14" s="1"/>
      <c r="Q14" s="1"/>
    </row>
    <row r="15" spans="1:17" s="11" customFormat="1" ht="19.5" customHeight="1">
      <c r="A15" s="101"/>
      <c r="B15" s="56">
        <v>2007</v>
      </c>
      <c r="C15" s="109">
        <v>24964</v>
      </c>
      <c r="D15" s="109">
        <v>1094456483</v>
      </c>
      <c r="E15" s="109"/>
      <c r="F15" s="109">
        <v>1316</v>
      </c>
      <c r="G15" s="109">
        <v>1909335</v>
      </c>
      <c r="H15" s="109"/>
      <c r="I15" s="109">
        <f t="shared" si="0"/>
        <v>26280</v>
      </c>
      <c r="J15" s="109">
        <f t="shared" si="1"/>
        <v>1096365818</v>
      </c>
      <c r="K15" s="101"/>
      <c r="O15" s="1"/>
      <c r="P15" s="1"/>
      <c r="Q15" s="1"/>
    </row>
    <row r="16" spans="1:17" s="11" customFormat="1" ht="19.5" customHeight="1">
      <c r="A16" s="102"/>
      <c r="B16" s="68">
        <v>2008</v>
      </c>
      <c r="C16" s="110">
        <v>28220</v>
      </c>
      <c r="D16" s="110">
        <v>1372772223</v>
      </c>
      <c r="E16" s="110"/>
      <c r="F16" s="110">
        <v>929</v>
      </c>
      <c r="G16" s="110">
        <v>42503857</v>
      </c>
      <c r="H16" s="110"/>
      <c r="I16" s="110">
        <f t="shared" si="0"/>
        <v>29149</v>
      </c>
      <c r="J16" s="110">
        <f t="shared" si="1"/>
        <v>1415276080</v>
      </c>
      <c r="K16" s="102"/>
      <c r="O16" s="1"/>
      <c r="P16" s="1"/>
      <c r="Q16" s="1"/>
    </row>
    <row r="17" spans="1:17" s="11" customFormat="1" ht="19.5" customHeight="1">
      <c r="A17" s="102"/>
      <c r="B17" s="56">
        <v>2009</v>
      </c>
      <c r="C17" s="109">
        <v>25926</v>
      </c>
      <c r="D17" s="109">
        <v>1224447271</v>
      </c>
      <c r="E17" s="109"/>
      <c r="F17" s="109">
        <v>1234</v>
      </c>
      <c r="G17" s="109">
        <v>68361568</v>
      </c>
      <c r="H17" s="109"/>
      <c r="I17" s="109">
        <f t="shared" si="0"/>
        <v>27160</v>
      </c>
      <c r="J17" s="109">
        <f t="shared" si="1"/>
        <v>1292808839</v>
      </c>
      <c r="K17" s="102"/>
      <c r="O17" s="1"/>
      <c r="P17" s="1"/>
      <c r="Q17" s="1"/>
    </row>
    <row r="18" spans="1:17" s="11" customFormat="1" ht="19.5" customHeight="1" thickBot="1">
      <c r="A18" s="102"/>
      <c r="B18" s="68">
        <v>2010</v>
      </c>
      <c r="C18" s="110">
        <v>27733</v>
      </c>
      <c r="D18" s="110">
        <v>1428510610</v>
      </c>
      <c r="E18" s="110"/>
      <c r="F18" s="110">
        <v>174</v>
      </c>
      <c r="G18" s="110">
        <v>2012300</v>
      </c>
      <c r="H18" s="110"/>
      <c r="I18" s="110">
        <f t="shared" si="0"/>
        <v>27907</v>
      </c>
      <c r="J18" s="110">
        <f t="shared" si="1"/>
        <v>1430522910</v>
      </c>
      <c r="K18" s="103"/>
      <c r="O18" s="1"/>
      <c r="P18" s="1"/>
      <c r="Q18" s="1"/>
    </row>
    <row r="19" spans="1:17" s="11" customFormat="1" ht="19.5" customHeight="1" thickTop="1">
      <c r="A19" s="97"/>
      <c r="B19" s="104">
        <v>2011</v>
      </c>
      <c r="C19" s="111">
        <v>31283</v>
      </c>
      <c r="D19" s="111">
        <v>1780184628</v>
      </c>
      <c r="E19" s="111"/>
      <c r="F19" s="111">
        <v>177</v>
      </c>
      <c r="G19" s="111">
        <v>2806500</v>
      </c>
      <c r="H19" s="111"/>
      <c r="I19" s="111">
        <f t="shared" si="0"/>
        <v>31460</v>
      </c>
      <c r="J19" s="111">
        <f>SUM(D19+G19)</f>
        <v>1782991128</v>
      </c>
      <c r="K19" s="97"/>
      <c r="O19" s="1"/>
      <c r="P19" s="1"/>
      <c r="Q19" s="1"/>
    </row>
    <row r="20" spans="1:17" s="11" customFormat="1" ht="19.5" customHeight="1">
      <c r="A20" s="97"/>
      <c r="B20" s="68">
        <v>2012</v>
      </c>
      <c r="C20" s="110">
        <v>44412</v>
      </c>
      <c r="D20" s="110">
        <v>2681073844</v>
      </c>
      <c r="E20" s="110"/>
      <c r="F20" s="110">
        <v>138</v>
      </c>
      <c r="G20" s="110">
        <v>2751200</v>
      </c>
      <c r="H20" s="110"/>
      <c r="I20" s="110">
        <f>F20+C20</f>
        <v>44550</v>
      </c>
      <c r="J20" s="110">
        <f>G20+D20</f>
        <v>2683825044</v>
      </c>
      <c r="K20" s="97"/>
      <c r="O20" s="1"/>
      <c r="P20" s="1"/>
      <c r="Q20" s="1"/>
    </row>
    <row r="21" spans="1:17" s="11" customFormat="1" ht="19.5" customHeight="1">
      <c r="A21" s="105"/>
      <c r="B21" s="104">
        <v>2013</v>
      </c>
      <c r="C21" s="111">
        <v>31724</v>
      </c>
      <c r="D21" s="111">
        <v>2171719490</v>
      </c>
      <c r="E21" s="111"/>
      <c r="F21" s="111">
        <v>168</v>
      </c>
      <c r="G21" s="111">
        <v>2758550</v>
      </c>
      <c r="H21" s="111"/>
      <c r="I21" s="111">
        <f>F21+C21</f>
        <v>31892</v>
      </c>
      <c r="J21" s="111">
        <f>G21+D21</f>
        <v>2174478040</v>
      </c>
      <c r="K21" s="97"/>
      <c r="O21" s="1"/>
      <c r="P21" s="1"/>
      <c r="Q21" s="1"/>
    </row>
    <row r="22" spans="1:17" s="11" customFormat="1" ht="19.5" customHeight="1">
      <c r="A22" s="97"/>
      <c r="B22" s="68">
        <v>2014</v>
      </c>
      <c r="C22" s="110">
        <v>24397</v>
      </c>
      <c r="D22" s="110">
        <v>1823576791</v>
      </c>
      <c r="E22" s="110"/>
      <c r="F22" s="110">
        <v>140</v>
      </c>
      <c r="G22" s="110">
        <v>2142950</v>
      </c>
      <c r="H22" s="110"/>
      <c r="I22" s="110">
        <f>C22+F22</f>
        <v>24537</v>
      </c>
      <c r="J22" s="110">
        <f>D22+G22</f>
        <v>1825719741</v>
      </c>
      <c r="K22" s="97"/>
      <c r="O22" s="1"/>
      <c r="P22" s="1"/>
      <c r="Q22" s="1"/>
    </row>
    <row r="23" spans="1:17" s="11" customFormat="1" ht="19.5" customHeight="1">
      <c r="A23" s="97"/>
      <c r="B23" s="104">
        <v>2015</v>
      </c>
      <c r="C23" s="111">
        <v>22592</v>
      </c>
      <c r="D23" s="111">
        <v>1785739026</v>
      </c>
      <c r="E23" s="111"/>
      <c r="F23" s="111">
        <v>124</v>
      </c>
      <c r="G23" s="111">
        <v>2294900</v>
      </c>
      <c r="H23" s="111"/>
      <c r="I23" s="111">
        <f>C23+F23</f>
        <v>22716</v>
      </c>
      <c r="J23" s="111">
        <f>D23+G23</f>
        <v>1788033926</v>
      </c>
      <c r="K23" s="97"/>
      <c r="O23" s="1"/>
      <c r="P23" s="1"/>
      <c r="Q23" s="1"/>
    </row>
    <row r="24" spans="1:17" s="11" customFormat="1" ht="19.5" customHeight="1" thickBot="1">
      <c r="A24" s="97"/>
      <c r="B24" s="179">
        <v>2016</v>
      </c>
      <c r="C24" s="180">
        <v>21571</v>
      </c>
      <c r="D24" s="180">
        <v>1757803669</v>
      </c>
      <c r="F24" s="180">
        <v>82</v>
      </c>
      <c r="G24" s="180">
        <v>1563650</v>
      </c>
      <c r="I24" s="180">
        <v>21653</v>
      </c>
      <c r="J24" s="180">
        <v>1759367319</v>
      </c>
      <c r="K24" s="97"/>
      <c r="O24" s="1"/>
      <c r="P24" s="1"/>
      <c r="Q24" s="1"/>
    </row>
    <row r="25" spans="1:13" ht="16.5" customHeight="1" thickTop="1">
      <c r="A25" s="106" t="s">
        <v>19</v>
      </c>
      <c r="B25" s="277" t="s">
        <v>206</v>
      </c>
      <c r="C25" s="277"/>
      <c r="D25" s="277"/>
      <c r="E25" s="276"/>
      <c r="F25" s="276"/>
      <c r="G25" s="276"/>
      <c r="H25" s="276"/>
      <c r="I25" s="276"/>
      <c r="J25" s="276"/>
      <c r="K25" s="88"/>
      <c r="L25" s="11"/>
      <c r="M25" s="11"/>
    </row>
    <row r="26" spans="1:13" ht="16.5" customHeight="1">
      <c r="A26" s="106"/>
      <c r="B26" s="275" t="s">
        <v>84</v>
      </c>
      <c r="C26" s="275"/>
      <c r="D26" s="275"/>
      <c r="E26" s="181"/>
      <c r="F26" s="181"/>
      <c r="G26" s="181"/>
      <c r="H26" s="181"/>
      <c r="I26" s="181"/>
      <c r="J26" s="181"/>
      <c r="K26" s="88"/>
      <c r="L26" s="11"/>
      <c r="M26" s="11"/>
    </row>
    <row r="27" spans="1:13" ht="16.5" customHeight="1">
      <c r="A27" s="106" t="s">
        <v>20</v>
      </c>
      <c r="B27" s="275" t="s">
        <v>140</v>
      </c>
      <c r="C27" s="275"/>
      <c r="D27" s="275"/>
      <c r="E27" s="274"/>
      <c r="F27" s="274"/>
      <c r="G27" s="274"/>
      <c r="H27" s="274"/>
      <c r="I27" s="274"/>
      <c r="J27" s="274"/>
      <c r="K27" s="88"/>
      <c r="L27" s="11"/>
      <c r="M27" s="11"/>
    </row>
    <row r="28" spans="1:11" ht="16.5" customHeight="1">
      <c r="A28" s="106" t="s">
        <v>21</v>
      </c>
      <c r="B28" s="1"/>
      <c r="C28" s="1"/>
      <c r="D28" s="1"/>
      <c r="E28" s="274"/>
      <c r="F28" s="274"/>
      <c r="G28" s="274"/>
      <c r="H28" s="274"/>
      <c r="I28" s="274"/>
      <c r="J28" s="274"/>
      <c r="K28" s="88"/>
    </row>
    <row r="30" ht="32.25" customHeight="1"/>
    <row r="39" ht="12.75" hidden="1"/>
    <row r="40" ht="12.75" hidden="1"/>
    <row r="41" ht="12.75" hidden="1"/>
    <row r="42" ht="12.75" hidden="1"/>
    <row r="43" ht="12.75" hidden="1"/>
    <row r="45" ht="6.75" customHeight="1"/>
    <row r="46" ht="8.25" customHeight="1" hidden="1"/>
    <row r="47" ht="3" customHeight="1" hidden="1"/>
  </sheetData>
  <sheetProtection/>
  <mergeCells count="19">
    <mergeCell ref="E28:J28"/>
    <mergeCell ref="I7:I8"/>
    <mergeCell ref="B27:D27"/>
    <mergeCell ref="E25:J25"/>
    <mergeCell ref="E27:J27"/>
    <mergeCell ref="G7:G8"/>
    <mergeCell ref="C7:C8"/>
    <mergeCell ref="B25:D25"/>
    <mergeCell ref="B26:D26"/>
    <mergeCell ref="D7:D8"/>
    <mergeCell ref="J7:J8"/>
    <mergeCell ref="F7:F8"/>
    <mergeCell ref="F5:F6"/>
    <mergeCell ref="B7:B8"/>
    <mergeCell ref="A4:B4"/>
    <mergeCell ref="A1:D1"/>
    <mergeCell ref="F1:K1"/>
    <mergeCell ref="A3:K3"/>
    <mergeCell ref="C5:C6"/>
  </mergeCells>
  <printOptions horizontalCentered="1" verticalCentered="1"/>
  <pageMargins left="0.984251968503937" right="0.984251968503937" top="0.26" bottom="0.42" header="0" footer="0.35"/>
  <pageSetup horizontalDpi="600" verticalDpi="600" orientation="landscape" paperSize="9" scale="110" r:id="rId1"/>
  <colBreaks count="1" manualBreakCount="1">
    <brk id="11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I1:Z42"/>
  <sheetViews>
    <sheetView rightToLeft="1" view="pageBreakPreview" zoomScale="235" zoomScaleSheetLayoutView="235" workbookViewId="0" topLeftCell="J1">
      <selection activeCell="L5" sqref="L5"/>
    </sheetView>
  </sheetViews>
  <sheetFormatPr defaultColWidth="9.140625" defaultRowHeight="12.75"/>
  <cols>
    <col min="1" max="1" width="9.140625" style="343" hidden="1" customWidth="1"/>
    <col min="2" max="2" width="5.8515625" style="343" hidden="1" customWidth="1"/>
    <col min="3" max="3" width="7.7109375" style="343" hidden="1" customWidth="1"/>
    <col min="4" max="4" width="8.140625" style="343" hidden="1" customWidth="1"/>
    <col min="5" max="5" width="10.140625" style="343" hidden="1" customWidth="1"/>
    <col min="6" max="6" width="23.28125" style="343" hidden="1" customWidth="1"/>
    <col min="7" max="7" width="8.421875" style="343" hidden="1" customWidth="1"/>
    <col min="8" max="8" width="9.28125" style="343" hidden="1" customWidth="1"/>
    <col min="9" max="9" width="9.28125" style="343" customWidth="1"/>
    <col min="10" max="10" width="10.421875" style="343" customWidth="1"/>
    <col min="11" max="11" width="8.140625" style="343" customWidth="1"/>
    <col min="12" max="12" width="11.00390625" style="343" customWidth="1"/>
    <col min="13" max="13" width="10.421875" style="343" customWidth="1"/>
    <col min="14" max="14" width="9.28125" style="343" customWidth="1"/>
    <col min="15" max="15" width="6.00390625" style="343" customWidth="1"/>
    <col min="16" max="16" width="10.7109375" style="343" customWidth="1"/>
    <col min="17" max="17" width="10.421875" style="343" customWidth="1"/>
    <col min="18" max="18" width="8.00390625" style="343" customWidth="1"/>
    <col min="19" max="19" width="6.7109375" style="343" customWidth="1"/>
    <col min="20" max="20" width="12.8515625" style="343" customWidth="1"/>
    <col min="21" max="21" width="11.140625" style="360" customWidth="1"/>
    <col min="22" max="22" width="10.00390625" style="343" customWidth="1"/>
    <col min="23" max="23" width="9.8515625" style="343" customWidth="1"/>
    <col min="24" max="24" width="11.140625" style="343" customWidth="1"/>
    <col min="25" max="25" width="13.00390625" style="343" customWidth="1"/>
    <col min="26" max="26" width="10.00390625" style="343" customWidth="1"/>
    <col min="27" max="27" width="16.7109375" style="343" customWidth="1"/>
    <col min="28" max="28" width="9.140625" style="343" customWidth="1"/>
    <col min="29" max="29" width="12.140625" style="343" customWidth="1"/>
    <col min="30" max="30" width="12.421875" style="343" customWidth="1"/>
    <col min="31" max="31" width="18.7109375" style="343" customWidth="1"/>
    <col min="32" max="16384" width="9.140625" style="343" customWidth="1"/>
  </cols>
  <sheetData>
    <row r="1" spans="11:26" s="341" customFormat="1" ht="1.5" customHeight="1">
      <c r="K1" s="342"/>
      <c r="L1" s="342"/>
      <c r="M1" s="342"/>
      <c r="N1" s="342"/>
      <c r="P1" s="342"/>
      <c r="R1" s="342" t="s">
        <v>187</v>
      </c>
      <c r="S1" s="342"/>
      <c r="T1" s="342"/>
      <c r="U1" s="342"/>
      <c r="V1" s="342"/>
      <c r="W1" s="342"/>
      <c r="X1" s="342"/>
      <c r="Y1" s="342"/>
      <c r="Z1" s="342"/>
    </row>
    <row r="2" spans="10:26" ht="38.25" customHeight="1" thickBot="1">
      <c r="J2" s="344" t="s">
        <v>182</v>
      </c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</row>
    <row r="3" spans="9:26" ht="23.25" customHeight="1" thickTop="1">
      <c r="I3" s="345"/>
      <c r="J3" s="346" t="s">
        <v>153</v>
      </c>
      <c r="K3" s="346" t="s">
        <v>43</v>
      </c>
      <c r="L3" s="346"/>
      <c r="M3" s="346"/>
      <c r="N3" s="346"/>
      <c r="O3" s="346" t="s">
        <v>145</v>
      </c>
      <c r="P3" s="346"/>
      <c r="Q3" s="346"/>
      <c r="R3" s="346"/>
      <c r="S3" s="346" t="s">
        <v>183</v>
      </c>
      <c r="T3" s="346"/>
      <c r="U3" s="346"/>
      <c r="V3" s="346"/>
      <c r="W3" s="346" t="s">
        <v>184</v>
      </c>
      <c r="X3" s="346"/>
      <c r="Y3" s="346"/>
      <c r="Z3" s="346"/>
    </row>
    <row r="4" spans="9:26" ht="27.75" customHeight="1" thickBot="1">
      <c r="I4" s="347"/>
      <c r="J4" s="348"/>
      <c r="K4" s="349" t="s">
        <v>16</v>
      </c>
      <c r="L4" s="349" t="s">
        <v>185</v>
      </c>
      <c r="M4" s="349" t="s">
        <v>186</v>
      </c>
      <c r="N4" s="349" t="s">
        <v>17</v>
      </c>
      <c r="O4" s="349" t="s">
        <v>16</v>
      </c>
      <c r="P4" s="349" t="s">
        <v>185</v>
      </c>
      <c r="Q4" s="349" t="s">
        <v>186</v>
      </c>
      <c r="R4" s="349" t="s">
        <v>17</v>
      </c>
      <c r="S4" s="349" t="s">
        <v>16</v>
      </c>
      <c r="T4" s="349" t="s">
        <v>185</v>
      </c>
      <c r="U4" s="349" t="s">
        <v>186</v>
      </c>
      <c r="V4" s="349" t="s">
        <v>17</v>
      </c>
      <c r="W4" s="349" t="s">
        <v>16</v>
      </c>
      <c r="X4" s="349" t="s">
        <v>185</v>
      </c>
      <c r="Y4" s="349" t="s">
        <v>186</v>
      </c>
      <c r="Z4" s="349" t="s">
        <v>17</v>
      </c>
    </row>
    <row r="5" spans="9:26" s="341" customFormat="1" ht="21" customHeight="1">
      <c r="I5" s="350" t="s">
        <v>3</v>
      </c>
      <c r="J5" s="350"/>
      <c r="K5" s="351">
        <v>8</v>
      </c>
      <c r="L5" s="351">
        <v>1487</v>
      </c>
      <c r="M5" s="351">
        <v>1794</v>
      </c>
      <c r="N5" s="351">
        <v>291300</v>
      </c>
      <c r="O5" s="351">
        <v>0</v>
      </c>
      <c r="P5" s="351">
        <v>0</v>
      </c>
      <c r="Q5" s="351">
        <v>0</v>
      </c>
      <c r="R5" s="351">
        <v>0</v>
      </c>
      <c r="S5" s="351">
        <v>0</v>
      </c>
      <c r="T5" s="351">
        <v>0</v>
      </c>
      <c r="U5" s="351">
        <v>0</v>
      </c>
      <c r="V5" s="351">
        <v>0</v>
      </c>
      <c r="W5" s="351">
        <v>8</v>
      </c>
      <c r="X5" s="351">
        <v>1487</v>
      </c>
      <c r="Y5" s="351">
        <v>1794</v>
      </c>
      <c r="Z5" s="351">
        <v>291300</v>
      </c>
    </row>
    <row r="6" spans="9:26" ht="20.25" customHeight="1">
      <c r="I6" s="352" t="s">
        <v>4</v>
      </c>
      <c r="J6" s="352"/>
      <c r="K6" s="353">
        <v>2</v>
      </c>
      <c r="L6" s="353">
        <v>507</v>
      </c>
      <c r="M6" s="353">
        <v>307</v>
      </c>
      <c r="N6" s="353">
        <v>87000</v>
      </c>
      <c r="O6" s="353">
        <v>2</v>
      </c>
      <c r="P6" s="353">
        <v>872</v>
      </c>
      <c r="Q6" s="353">
        <v>1673</v>
      </c>
      <c r="R6" s="353">
        <v>648000</v>
      </c>
      <c r="S6" s="353">
        <v>1</v>
      </c>
      <c r="T6" s="353">
        <v>189</v>
      </c>
      <c r="U6" s="353">
        <v>121</v>
      </c>
      <c r="V6" s="353">
        <v>48400</v>
      </c>
      <c r="W6" s="353">
        <v>5</v>
      </c>
      <c r="X6" s="353">
        <v>1568</v>
      </c>
      <c r="Y6" s="353">
        <v>2101</v>
      </c>
      <c r="Z6" s="353">
        <v>783400</v>
      </c>
    </row>
    <row r="7" spans="9:26" ht="19.5" customHeight="1">
      <c r="I7" s="354" t="s">
        <v>6</v>
      </c>
      <c r="J7" s="354"/>
      <c r="K7" s="351">
        <v>2</v>
      </c>
      <c r="L7" s="351">
        <v>800</v>
      </c>
      <c r="M7" s="351">
        <v>200</v>
      </c>
      <c r="N7" s="351">
        <v>68000</v>
      </c>
      <c r="O7" s="351">
        <v>0</v>
      </c>
      <c r="P7" s="351">
        <v>0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2</v>
      </c>
      <c r="X7" s="351">
        <v>800</v>
      </c>
      <c r="Y7" s="351">
        <v>200</v>
      </c>
      <c r="Z7" s="351">
        <v>68000</v>
      </c>
    </row>
    <row r="8" spans="9:26" ht="18" customHeight="1">
      <c r="I8" s="352" t="s">
        <v>12</v>
      </c>
      <c r="J8" s="352"/>
      <c r="K8" s="353">
        <v>1</v>
      </c>
      <c r="L8" s="353">
        <v>294</v>
      </c>
      <c r="M8" s="353">
        <v>130</v>
      </c>
      <c r="N8" s="353">
        <v>39000</v>
      </c>
      <c r="O8" s="353">
        <v>0</v>
      </c>
      <c r="P8" s="353">
        <v>0</v>
      </c>
      <c r="Q8" s="353">
        <v>0</v>
      </c>
      <c r="R8" s="353">
        <v>0</v>
      </c>
      <c r="S8" s="353">
        <v>0</v>
      </c>
      <c r="T8" s="353">
        <v>0</v>
      </c>
      <c r="U8" s="353">
        <v>0</v>
      </c>
      <c r="V8" s="353">
        <v>0</v>
      </c>
      <c r="W8" s="353">
        <v>1</v>
      </c>
      <c r="X8" s="353">
        <v>294</v>
      </c>
      <c r="Y8" s="353">
        <v>130</v>
      </c>
      <c r="Z8" s="353">
        <v>39000</v>
      </c>
    </row>
    <row r="9" spans="9:26" s="341" customFormat="1" ht="20.25" customHeight="1">
      <c r="I9" s="354" t="s">
        <v>8</v>
      </c>
      <c r="J9" s="354"/>
      <c r="K9" s="351">
        <v>2</v>
      </c>
      <c r="L9" s="351">
        <v>550</v>
      </c>
      <c r="M9" s="351">
        <v>192</v>
      </c>
      <c r="N9" s="351">
        <v>96000</v>
      </c>
      <c r="O9" s="351">
        <v>0</v>
      </c>
      <c r="P9" s="351">
        <v>0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2</v>
      </c>
      <c r="X9" s="351">
        <v>550</v>
      </c>
      <c r="Y9" s="351">
        <v>192</v>
      </c>
      <c r="Z9" s="351">
        <v>96000</v>
      </c>
    </row>
    <row r="10" spans="9:26" s="355" customFormat="1" ht="19.5" customHeight="1">
      <c r="I10" s="352" t="s">
        <v>9</v>
      </c>
      <c r="J10" s="352"/>
      <c r="K10" s="353">
        <v>0</v>
      </c>
      <c r="L10" s="353">
        <v>0</v>
      </c>
      <c r="M10" s="353">
        <v>0</v>
      </c>
      <c r="N10" s="353">
        <v>0</v>
      </c>
      <c r="O10" s="353">
        <v>0</v>
      </c>
      <c r="P10" s="353">
        <v>0</v>
      </c>
      <c r="Q10" s="353">
        <v>0</v>
      </c>
      <c r="R10" s="353">
        <v>0</v>
      </c>
      <c r="S10" s="353">
        <v>0</v>
      </c>
      <c r="T10" s="353">
        <v>0</v>
      </c>
      <c r="U10" s="353">
        <v>0</v>
      </c>
      <c r="V10" s="353">
        <v>0</v>
      </c>
      <c r="W10" s="353">
        <v>0</v>
      </c>
      <c r="X10" s="353">
        <v>0</v>
      </c>
      <c r="Y10" s="353">
        <v>0</v>
      </c>
      <c r="Z10" s="353">
        <v>0</v>
      </c>
    </row>
    <row r="11" spans="9:26" s="341" customFormat="1" ht="20.25" customHeight="1">
      <c r="I11" s="354" t="s">
        <v>10</v>
      </c>
      <c r="J11" s="354"/>
      <c r="K11" s="351">
        <v>0</v>
      </c>
      <c r="L11" s="351">
        <v>0</v>
      </c>
      <c r="M11" s="351">
        <v>0</v>
      </c>
      <c r="N11" s="351">
        <v>0</v>
      </c>
      <c r="O11" s="351">
        <v>0</v>
      </c>
      <c r="P11" s="351">
        <v>0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1">
        <v>0</v>
      </c>
      <c r="Y11" s="351">
        <v>0</v>
      </c>
      <c r="Z11" s="351">
        <v>0</v>
      </c>
    </row>
    <row r="12" spans="9:26" s="355" customFormat="1" ht="19.5" customHeight="1">
      <c r="I12" s="352" t="s">
        <v>11</v>
      </c>
      <c r="J12" s="352"/>
      <c r="K12" s="353">
        <v>9</v>
      </c>
      <c r="L12" s="353">
        <v>1733</v>
      </c>
      <c r="M12" s="353">
        <v>1723</v>
      </c>
      <c r="N12" s="353">
        <v>441750</v>
      </c>
      <c r="O12" s="353">
        <v>0</v>
      </c>
      <c r="P12" s="353">
        <v>0</v>
      </c>
      <c r="Q12" s="353">
        <v>0</v>
      </c>
      <c r="R12" s="353">
        <v>0</v>
      </c>
      <c r="S12" s="353">
        <v>0</v>
      </c>
      <c r="T12" s="353">
        <v>0</v>
      </c>
      <c r="U12" s="353">
        <v>0</v>
      </c>
      <c r="V12" s="353">
        <v>0</v>
      </c>
      <c r="W12" s="353">
        <v>9</v>
      </c>
      <c r="X12" s="353">
        <v>1733</v>
      </c>
      <c r="Y12" s="353">
        <v>1723</v>
      </c>
      <c r="Z12" s="353">
        <v>441750</v>
      </c>
    </row>
    <row r="13" spans="9:26" s="341" customFormat="1" ht="18.75" customHeight="1" thickBot="1">
      <c r="I13" s="356" t="s">
        <v>13</v>
      </c>
      <c r="J13" s="356"/>
      <c r="K13" s="351">
        <v>2</v>
      </c>
      <c r="L13" s="351">
        <v>1100</v>
      </c>
      <c r="M13" s="351">
        <v>818</v>
      </c>
      <c r="N13" s="351">
        <v>285300</v>
      </c>
      <c r="O13" s="351">
        <v>0</v>
      </c>
      <c r="P13" s="351">
        <v>0</v>
      </c>
      <c r="Q13" s="351">
        <v>0</v>
      </c>
      <c r="R13" s="351">
        <v>0</v>
      </c>
      <c r="S13" s="351">
        <v>0</v>
      </c>
      <c r="T13" s="351">
        <v>0</v>
      </c>
      <c r="U13" s="351">
        <v>0</v>
      </c>
      <c r="V13" s="351">
        <v>0</v>
      </c>
      <c r="W13" s="351">
        <v>2</v>
      </c>
      <c r="X13" s="351">
        <v>1100</v>
      </c>
      <c r="Y13" s="351">
        <v>818</v>
      </c>
      <c r="Z13" s="351">
        <v>285300</v>
      </c>
    </row>
    <row r="14" spans="9:26" s="355" customFormat="1" ht="20.25" customHeight="1" thickBot="1">
      <c r="I14" s="357" t="s">
        <v>0</v>
      </c>
      <c r="J14" s="357"/>
      <c r="K14" s="358">
        <v>26</v>
      </c>
      <c r="L14" s="358">
        <v>6471</v>
      </c>
      <c r="M14" s="358">
        <v>5164</v>
      </c>
      <c r="N14" s="358">
        <v>1308350</v>
      </c>
      <c r="O14" s="358">
        <v>2</v>
      </c>
      <c r="P14" s="358">
        <v>872</v>
      </c>
      <c r="Q14" s="358">
        <v>1673</v>
      </c>
      <c r="R14" s="358">
        <v>648000</v>
      </c>
      <c r="S14" s="358">
        <v>1</v>
      </c>
      <c r="T14" s="358">
        <v>189</v>
      </c>
      <c r="U14" s="358">
        <v>121</v>
      </c>
      <c r="V14" s="358">
        <v>48400</v>
      </c>
      <c r="W14" s="358">
        <v>29</v>
      </c>
      <c r="X14" s="358">
        <v>7532</v>
      </c>
      <c r="Y14" s="358">
        <v>6958</v>
      </c>
      <c r="Z14" s="358">
        <v>2004750</v>
      </c>
    </row>
    <row r="15" spans="9:17" ht="12.75" thickTop="1">
      <c r="I15" s="359"/>
      <c r="J15" s="359"/>
      <c r="K15" s="359"/>
      <c r="L15" s="359"/>
      <c r="M15" s="359"/>
      <c r="N15" s="359"/>
      <c r="Q15" s="343" t="s">
        <v>209</v>
      </c>
    </row>
    <row r="42" ht="12">
      <c r="Q42" s="351"/>
    </row>
  </sheetData>
  <sheetProtection/>
  <mergeCells count="17">
    <mergeCell ref="I15:N15"/>
    <mergeCell ref="J2:Z2"/>
    <mergeCell ref="O3:R3"/>
    <mergeCell ref="S3:V3"/>
    <mergeCell ref="W3:Z3"/>
    <mergeCell ref="J3:J4"/>
    <mergeCell ref="K3:N3"/>
    <mergeCell ref="I10:J10"/>
    <mergeCell ref="I11:J11"/>
    <mergeCell ref="I12:J12"/>
    <mergeCell ref="I13:J13"/>
    <mergeCell ref="I14:J14"/>
    <mergeCell ref="I5:J5"/>
    <mergeCell ref="I6:J6"/>
    <mergeCell ref="I7:J7"/>
    <mergeCell ref="I8:J8"/>
    <mergeCell ref="I9:J9"/>
  </mergeCells>
  <printOptions/>
  <pageMargins left="1.95" right="1.76" top="2.19" bottom="0.66" header="0.2" footer="0.75"/>
  <pageSetup horizontalDpi="600" verticalDpi="600" orientation="landscape" scale="2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13"/>
  <sheetViews>
    <sheetView rightToLeft="1" view="pageBreakPreview" zoomScaleSheetLayoutView="100" workbookViewId="0" topLeftCell="A4">
      <selection activeCell="F32" sqref="F32"/>
    </sheetView>
  </sheetViews>
  <sheetFormatPr defaultColWidth="9.140625" defaultRowHeight="12.75"/>
  <cols>
    <col min="1" max="1" width="11.8515625" style="1" customWidth="1"/>
    <col min="2" max="2" width="9.421875" style="1" customWidth="1"/>
    <col min="3" max="3" width="13.7109375" style="1" customWidth="1"/>
    <col min="4" max="4" width="11.140625" style="1" customWidth="1"/>
    <col min="5" max="5" width="8.28125" style="1" customWidth="1"/>
    <col min="6" max="6" width="12.57421875" style="1" customWidth="1"/>
    <col min="7" max="7" width="15.8515625" style="1" customWidth="1"/>
    <col min="8" max="8" width="8.421875" style="1" customWidth="1"/>
    <col min="9" max="9" width="13.28125" style="1" customWidth="1"/>
    <col min="10" max="10" width="15.00390625" style="1" customWidth="1"/>
    <col min="11" max="16384" width="9.140625" style="1" customWidth="1"/>
  </cols>
  <sheetData>
    <row r="2" ht="21.75" customHeight="1"/>
    <row r="3" spans="1:10" ht="21.75" customHeight="1">
      <c r="A3" s="325" t="s">
        <v>188</v>
      </c>
      <c r="B3" s="325"/>
      <c r="C3" s="325"/>
      <c r="D3" s="325"/>
      <c r="E3" s="325"/>
      <c r="F3" s="325"/>
      <c r="G3" s="325"/>
      <c r="H3" s="325"/>
      <c r="I3" s="325"/>
      <c r="J3" s="325"/>
    </row>
    <row r="4" spans="1:10" ht="21.75" customHeight="1" thickBot="1">
      <c r="A4" s="324" t="s">
        <v>189</v>
      </c>
      <c r="B4" s="324"/>
      <c r="C4" s="324"/>
      <c r="D4" s="324"/>
      <c r="E4" s="324"/>
      <c r="F4" s="324"/>
      <c r="G4" s="324"/>
      <c r="H4" s="324"/>
      <c r="I4" s="324"/>
      <c r="J4" s="324"/>
    </row>
    <row r="5" spans="1:10" s="64" customFormat="1" ht="34.5" customHeight="1">
      <c r="A5" s="201"/>
      <c r="B5" s="326" t="s">
        <v>190</v>
      </c>
      <c r="C5" s="326"/>
      <c r="D5" s="326" t="s">
        <v>145</v>
      </c>
      <c r="E5" s="326"/>
      <c r="F5" s="326" t="s">
        <v>183</v>
      </c>
      <c r="G5" s="326"/>
      <c r="H5" s="326" t="s">
        <v>184</v>
      </c>
      <c r="I5" s="326"/>
      <c r="J5" s="326"/>
    </row>
    <row r="6" spans="1:10" s="191" customFormat="1" ht="34.5" customHeight="1" thickBot="1">
      <c r="A6" s="202" t="s">
        <v>153</v>
      </c>
      <c r="B6" s="202" t="s">
        <v>16</v>
      </c>
      <c r="C6" s="203" t="s">
        <v>186</v>
      </c>
      <c r="D6" s="202" t="s">
        <v>17</v>
      </c>
      <c r="E6" s="202" t="s">
        <v>16</v>
      </c>
      <c r="F6" s="203" t="s">
        <v>186</v>
      </c>
      <c r="G6" s="202" t="s">
        <v>17</v>
      </c>
      <c r="H6" s="202" t="s">
        <v>16</v>
      </c>
      <c r="I6" s="203" t="s">
        <v>186</v>
      </c>
      <c r="J6" s="202" t="s">
        <v>17</v>
      </c>
    </row>
    <row r="7" spans="1:10" s="191" customFormat="1" ht="30" customHeight="1">
      <c r="A7" s="204" t="s">
        <v>3</v>
      </c>
      <c r="B7" s="207">
        <v>2</v>
      </c>
      <c r="C7" s="207">
        <v>68</v>
      </c>
      <c r="D7" s="208">
        <v>17000</v>
      </c>
      <c r="E7" s="207">
        <v>1</v>
      </c>
      <c r="F7" s="207">
        <v>321</v>
      </c>
      <c r="G7" s="208">
        <v>85000</v>
      </c>
      <c r="H7" s="207">
        <f aca="true" t="shared" si="0" ref="H7:J12">E7+B7</f>
        <v>3</v>
      </c>
      <c r="I7" s="207">
        <f t="shared" si="0"/>
        <v>389</v>
      </c>
      <c r="J7" s="207">
        <f t="shared" si="0"/>
        <v>102000</v>
      </c>
    </row>
    <row r="8" spans="1:10" s="191" customFormat="1" ht="30" customHeight="1">
      <c r="A8" s="205" t="s">
        <v>4</v>
      </c>
      <c r="B8" s="209">
        <v>1</v>
      </c>
      <c r="C8" s="209">
        <v>18</v>
      </c>
      <c r="D8" s="210">
        <v>4500</v>
      </c>
      <c r="E8" s="209">
        <v>0</v>
      </c>
      <c r="F8" s="209">
        <v>0</v>
      </c>
      <c r="G8" s="210">
        <v>0</v>
      </c>
      <c r="H8" s="209">
        <f t="shared" si="0"/>
        <v>1</v>
      </c>
      <c r="I8" s="209">
        <f t="shared" si="0"/>
        <v>18</v>
      </c>
      <c r="J8" s="209">
        <f t="shared" si="0"/>
        <v>4500</v>
      </c>
    </row>
    <row r="9" spans="1:10" s="64" customFormat="1" ht="30" customHeight="1">
      <c r="A9" s="204" t="s">
        <v>6</v>
      </c>
      <c r="B9" s="207">
        <v>1</v>
      </c>
      <c r="C9" s="207">
        <v>20</v>
      </c>
      <c r="D9" s="208">
        <v>10000</v>
      </c>
      <c r="E9" s="207">
        <v>1</v>
      </c>
      <c r="F9" s="207">
        <v>173</v>
      </c>
      <c r="G9" s="208">
        <v>60550</v>
      </c>
      <c r="H9" s="207">
        <f t="shared" si="0"/>
        <v>2</v>
      </c>
      <c r="I9" s="207">
        <f t="shared" si="0"/>
        <v>193</v>
      </c>
      <c r="J9" s="207">
        <f t="shared" si="0"/>
        <v>70550</v>
      </c>
    </row>
    <row r="10" spans="1:10" s="191" customFormat="1" ht="30" customHeight="1">
      <c r="A10" s="205" t="s">
        <v>7</v>
      </c>
      <c r="B10" s="209">
        <v>0</v>
      </c>
      <c r="C10" s="209">
        <v>0</v>
      </c>
      <c r="D10" s="210">
        <v>0</v>
      </c>
      <c r="E10" s="209">
        <v>2</v>
      </c>
      <c r="F10" s="209">
        <v>2131</v>
      </c>
      <c r="G10" s="210">
        <v>746000</v>
      </c>
      <c r="H10" s="209">
        <f t="shared" si="0"/>
        <v>2</v>
      </c>
      <c r="I10" s="209">
        <f t="shared" si="0"/>
        <v>2131</v>
      </c>
      <c r="J10" s="209">
        <f t="shared" si="0"/>
        <v>746000</v>
      </c>
    </row>
    <row r="11" spans="1:10" s="64" customFormat="1" ht="30" customHeight="1">
      <c r="A11" s="204" t="s">
        <v>8</v>
      </c>
      <c r="B11" s="207">
        <v>2</v>
      </c>
      <c r="C11" s="207">
        <v>191</v>
      </c>
      <c r="D11" s="208">
        <v>16125</v>
      </c>
      <c r="E11" s="207">
        <v>0</v>
      </c>
      <c r="F11" s="207">
        <v>0</v>
      </c>
      <c r="G11" s="208">
        <v>0</v>
      </c>
      <c r="H11" s="207">
        <f t="shared" si="0"/>
        <v>2</v>
      </c>
      <c r="I11" s="207">
        <f t="shared" si="0"/>
        <v>191</v>
      </c>
      <c r="J11" s="207">
        <f t="shared" si="0"/>
        <v>16125</v>
      </c>
    </row>
    <row r="12" spans="1:10" s="191" customFormat="1" ht="30" customHeight="1" thickBot="1">
      <c r="A12" s="206" t="s">
        <v>191</v>
      </c>
      <c r="B12" s="211">
        <v>6</v>
      </c>
      <c r="C12" s="211">
        <v>297</v>
      </c>
      <c r="D12" s="212">
        <v>47625</v>
      </c>
      <c r="E12" s="211">
        <f>SUM(E7:E11)</f>
        <v>4</v>
      </c>
      <c r="F12" s="211">
        <f>SUM(F7:F11)</f>
        <v>2625</v>
      </c>
      <c r="G12" s="212">
        <f>SUM(G7:G11)</f>
        <v>891550</v>
      </c>
      <c r="H12" s="212">
        <f t="shared" si="0"/>
        <v>10</v>
      </c>
      <c r="I12" s="212">
        <f t="shared" si="0"/>
        <v>2922</v>
      </c>
      <c r="J12" s="212">
        <f t="shared" si="0"/>
        <v>939175</v>
      </c>
    </row>
    <row r="13" spans="1:10" ht="29.25" customHeight="1" thickTop="1">
      <c r="A13" s="322" t="s">
        <v>209</v>
      </c>
      <c r="B13" s="323"/>
      <c r="C13" s="323"/>
      <c r="D13" s="323"/>
      <c r="E13" s="323"/>
      <c r="F13" s="323"/>
      <c r="G13" s="323"/>
      <c r="H13" s="323"/>
      <c r="I13" s="323"/>
      <c r="J13" s="323"/>
    </row>
    <row r="17" ht="12.75" hidden="1"/>
    <row r="18" ht="12.75" hidden="1"/>
    <row r="19" ht="12.75" hidden="1"/>
    <row r="20" ht="12.75" hidden="1"/>
    <row r="21" ht="12.75" hidden="1"/>
  </sheetData>
  <sheetProtection/>
  <mergeCells count="7">
    <mergeCell ref="A13:J13"/>
    <mergeCell ref="A4:J4"/>
    <mergeCell ref="A3:J3"/>
    <mergeCell ref="B5:C5"/>
    <mergeCell ref="D5:E5"/>
    <mergeCell ref="F5:G5"/>
    <mergeCell ref="H5:J5"/>
  </mergeCells>
  <printOptions horizontalCentered="1" verticalCentered="1"/>
  <pageMargins left="0.75" right="0.76" top="0" bottom="0.42" header="1.34" footer="0.64"/>
  <pageSetup horizontalDpi="600" verticalDpi="6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72"/>
  <sheetViews>
    <sheetView rightToLeft="1" view="pageBreakPreview" zoomScaleSheetLayoutView="100" zoomScalePageLayoutView="46" workbookViewId="0" topLeftCell="D1">
      <selection activeCell="T7" sqref="T7"/>
    </sheetView>
  </sheetViews>
  <sheetFormatPr defaultColWidth="9.140625" defaultRowHeight="11.25" customHeight="1"/>
  <cols>
    <col min="1" max="1" width="10.57421875" style="58" customWidth="1"/>
    <col min="2" max="2" width="8.00390625" style="58" customWidth="1"/>
    <col min="3" max="3" width="8.8515625" style="58" customWidth="1"/>
    <col min="4" max="4" width="7.140625" style="58" customWidth="1"/>
    <col min="5" max="5" width="10.57421875" style="58" customWidth="1"/>
    <col min="6" max="6" width="6.421875" style="58" customWidth="1"/>
    <col min="7" max="9" width="10.57421875" style="58" customWidth="1"/>
    <col min="10" max="10" width="6.7109375" style="58" customWidth="1"/>
    <col min="11" max="11" width="10.57421875" style="58" customWidth="1"/>
    <col min="12" max="12" width="9.28125" style="58" customWidth="1"/>
    <col min="13" max="13" width="10.57421875" style="58" customWidth="1"/>
    <col min="14" max="14" width="6.57421875" style="58" customWidth="1"/>
    <col min="15" max="17" width="10.57421875" style="58" customWidth="1"/>
    <col min="18" max="18" width="6.28125" style="58" customWidth="1"/>
    <col min="19" max="16384" width="10.57421875" style="58" customWidth="1"/>
  </cols>
  <sheetData>
    <row r="1" spans="10:22" ht="11.25" customHeight="1">
      <c r="J1" s="361" t="s">
        <v>203</v>
      </c>
      <c r="K1" s="361"/>
      <c r="L1" s="361"/>
      <c r="M1" s="361"/>
      <c r="N1" s="361"/>
      <c r="O1" s="361"/>
      <c r="P1" s="361"/>
      <c r="Q1" s="361"/>
      <c r="R1" s="361"/>
      <c r="S1" s="361"/>
      <c r="T1" s="362"/>
      <c r="U1" s="362"/>
      <c r="V1" s="362"/>
    </row>
    <row r="2" spans="1:256" ht="11.25" customHeight="1">
      <c r="A2" s="362"/>
      <c r="B2" s="362"/>
      <c r="C2" s="362"/>
      <c r="D2" s="362"/>
      <c r="E2" s="362"/>
      <c r="F2" s="362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2"/>
      <c r="U2" s="362"/>
      <c r="V2" s="362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F2" s="363"/>
      <c r="BG2" s="363"/>
      <c r="BH2" s="363"/>
      <c r="BI2" s="363"/>
      <c r="BJ2" s="363"/>
      <c r="BK2" s="363"/>
      <c r="BL2" s="363"/>
      <c r="BM2" s="363"/>
      <c r="BN2" s="363"/>
      <c r="BO2" s="363"/>
      <c r="BP2" s="363"/>
      <c r="BQ2" s="363"/>
      <c r="BR2" s="363"/>
      <c r="BS2" s="363"/>
      <c r="BT2" s="363"/>
      <c r="BU2" s="363"/>
      <c r="BV2" s="363"/>
      <c r="BW2" s="363"/>
      <c r="BX2" s="363"/>
      <c r="BY2" s="363"/>
      <c r="BZ2" s="363"/>
      <c r="CA2" s="363"/>
      <c r="CB2" s="363"/>
      <c r="CC2" s="363"/>
      <c r="CD2" s="363"/>
      <c r="CE2" s="363"/>
      <c r="CF2" s="363"/>
      <c r="CG2" s="363"/>
      <c r="CH2" s="363"/>
      <c r="CI2" s="363"/>
      <c r="CJ2" s="363"/>
      <c r="CK2" s="363"/>
      <c r="CL2" s="363"/>
      <c r="CM2" s="363"/>
      <c r="CN2" s="363"/>
      <c r="CO2" s="363"/>
      <c r="CP2" s="363"/>
      <c r="CQ2" s="363"/>
      <c r="CR2" s="363"/>
      <c r="CS2" s="363"/>
      <c r="CT2" s="363"/>
      <c r="CU2" s="363"/>
      <c r="CV2" s="363"/>
      <c r="CW2" s="363"/>
      <c r="CX2" s="363"/>
      <c r="CY2" s="363"/>
      <c r="CZ2" s="363"/>
      <c r="DA2" s="363"/>
      <c r="DB2" s="363"/>
      <c r="DC2" s="363"/>
      <c r="DD2" s="363"/>
      <c r="DE2" s="363"/>
      <c r="DF2" s="363"/>
      <c r="DG2" s="363"/>
      <c r="DH2" s="363"/>
      <c r="DI2" s="363"/>
      <c r="DJ2" s="363"/>
      <c r="DK2" s="363"/>
      <c r="DL2" s="363"/>
      <c r="DM2" s="363"/>
      <c r="DN2" s="363"/>
      <c r="DO2" s="363"/>
      <c r="DP2" s="363"/>
      <c r="DQ2" s="363"/>
      <c r="DR2" s="363"/>
      <c r="DS2" s="363"/>
      <c r="DT2" s="363"/>
      <c r="DU2" s="363"/>
      <c r="DV2" s="363"/>
      <c r="DW2" s="363"/>
      <c r="DX2" s="363"/>
      <c r="DY2" s="363"/>
      <c r="DZ2" s="363"/>
      <c r="EA2" s="363"/>
      <c r="EB2" s="363"/>
      <c r="EC2" s="363"/>
      <c r="ED2" s="363"/>
      <c r="EE2" s="363"/>
      <c r="EF2" s="363"/>
      <c r="EG2" s="363"/>
      <c r="EH2" s="363"/>
      <c r="EI2" s="363"/>
      <c r="EJ2" s="363"/>
      <c r="EK2" s="363"/>
      <c r="EL2" s="363"/>
      <c r="EM2" s="363"/>
      <c r="EN2" s="363"/>
      <c r="EO2" s="363"/>
      <c r="EP2" s="363"/>
      <c r="EQ2" s="363"/>
      <c r="ER2" s="363"/>
      <c r="ES2" s="363"/>
      <c r="ET2" s="363"/>
      <c r="EU2" s="363"/>
      <c r="EV2" s="363"/>
      <c r="EW2" s="363"/>
      <c r="EX2" s="363"/>
      <c r="EY2" s="363"/>
      <c r="EZ2" s="363"/>
      <c r="FA2" s="363"/>
      <c r="FB2" s="363"/>
      <c r="FC2" s="363"/>
      <c r="FD2" s="363"/>
      <c r="FE2" s="363"/>
      <c r="FF2" s="363"/>
      <c r="FG2" s="363"/>
      <c r="FH2" s="363"/>
      <c r="FI2" s="363"/>
      <c r="FJ2" s="363"/>
      <c r="FK2" s="363"/>
      <c r="FL2" s="363"/>
      <c r="FM2" s="363"/>
      <c r="FN2" s="363"/>
      <c r="FO2" s="363"/>
      <c r="FP2" s="363"/>
      <c r="FQ2" s="363"/>
      <c r="FR2" s="363"/>
      <c r="FS2" s="363" t="s">
        <v>202</v>
      </c>
      <c r="FT2" s="363"/>
      <c r="FU2" s="363" t="s">
        <v>202</v>
      </c>
      <c r="FV2" s="363"/>
      <c r="FW2" s="363" t="s">
        <v>202</v>
      </c>
      <c r="FX2" s="363"/>
      <c r="FY2" s="363" t="s">
        <v>202</v>
      </c>
      <c r="FZ2" s="363"/>
      <c r="GA2" s="363" t="s">
        <v>202</v>
      </c>
      <c r="GB2" s="363"/>
      <c r="GC2" s="363" t="s">
        <v>202</v>
      </c>
      <c r="GD2" s="363"/>
      <c r="GE2" s="363" t="s">
        <v>202</v>
      </c>
      <c r="GF2" s="363"/>
      <c r="GG2" s="363" t="s">
        <v>202</v>
      </c>
      <c r="GH2" s="363"/>
      <c r="GI2" s="363" t="s">
        <v>202</v>
      </c>
      <c r="GJ2" s="363"/>
      <c r="GK2" s="363" t="s">
        <v>202</v>
      </c>
      <c r="GL2" s="363"/>
      <c r="GM2" s="363" t="s">
        <v>202</v>
      </c>
      <c r="GN2" s="363"/>
      <c r="GO2" s="363" t="s">
        <v>202</v>
      </c>
      <c r="GP2" s="363"/>
      <c r="GQ2" s="363" t="s">
        <v>202</v>
      </c>
      <c r="GR2" s="363"/>
      <c r="GS2" s="363" t="s">
        <v>202</v>
      </c>
      <c r="GT2" s="363"/>
      <c r="GU2" s="363" t="s">
        <v>202</v>
      </c>
      <c r="GV2" s="363"/>
      <c r="GW2" s="363" t="s">
        <v>202</v>
      </c>
      <c r="GX2" s="363"/>
      <c r="GY2" s="363" t="s">
        <v>202</v>
      </c>
      <c r="GZ2" s="363"/>
      <c r="HA2" s="363" t="s">
        <v>202</v>
      </c>
      <c r="HB2" s="363"/>
      <c r="HC2" s="363" t="s">
        <v>202</v>
      </c>
      <c r="HD2" s="363"/>
      <c r="HE2" s="363" t="s">
        <v>202</v>
      </c>
      <c r="HF2" s="363"/>
      <c r="HG2" s="363" t="s">
        <v>202</v>
      </c>
      <c r="HH2" s="363"/>
      <c r="HI2" s="363" t="s">
        <v>202</v>
      </c>
      <c r="HJ2" s="363"/>
      <c r="HK2" s="363" t="s">
        <v>202</v>
      </c>
      <c r="HL2" s="363"/>
      <c r="HM2" s="363" t="s">
        <v>202</v>
      </c>
      <c r="HN2" s="363"/>
      <c r="HO2" s="363" t="s">
        <v>202</v>
      </c>
      <c r="HP2" s="363"/>
      <c r="HQ2" s="363" t="s">
        <v>202</v>
      </c>
      <c r="HR2" s="363"/>
      <c r="HS2" s="363" t="s">
        <v>202</v>
      </c>
      <c r="HT2" s="363"/>
      <c r="HU2" s="363" t="s">
        <v>202</v>
      </c>
      <c r="HV2" s="363"/>
      <c r="HW2" s="363" t="s">
        <v>202</v>
      </c>
      <c r="HX2" s="363"/>
      <c r="HY2" s="363" t="s">
        <v>202</v>
      </c>
      <c r="HZ2" s="363"/>
      <c r="IA2" s="363" t="s">
        <v>202</v>
      </c>
      <c r="IB2" s="363"/>
      <c r="IC2" s="363" t="s">
        <v>202</v>
      </c>
      <c r="ID2" s="363"/>
      <c r="IE2" s="363" t="s">
        <v>202</v>
      </c>
      <c r="IF2" s="363"/>
      <c r="IG2" s="363" t="s">
        <v>202</v>
      </c>
      <c r="IH2" s="363"/>
      <c r="II2" s="363" t="s">
        <v>202</v>
      </c>
      <c r="IJ2" s="363"/>
      <c r="IK2" s="363" t="s">
        <v>202</v>
      </c>
      <c r="IL2" s="363"/>
      <c r="IM2" s="363" t="s">
        <v>202</v>
      </c>
      <c r="IN2" s="363"/>
      <c r="IO2" s="363" t="s">
        <v>202</v>
      </c>
      <c r="IP2" s="363"/>
      <c r="IQ2" s="363" t="s">
        <v>202</v>
      </c>
      <c r="IR2" s="363"/>
      <c r="IS2" s="363" t="s">
        <v>202</v>
      </c>
      <c r="IT2" s="363"/>
      <c r="IU2" s="363" t="s">
        <v>202</v>
      </c>
      <c r="IV2" s="363"/>
    </row>
    <row r="3" spans="1:21" s="65" customFormat="1" ht="24.75" customHeight="1" thickBot="1">
      <c r="A3" s="364" t="s">
        <v>192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</row>
    <row r="4" spans="1:21" ht="26.25" customHeight="1" thickBot="1">
      <c r="A4" s="365"/>
      <c r="B4" s="366" t="s">
        <v>193</v>
      </c>
      <c r="C4" s="366"/>
      <c r="D4" s="366"/>
      <c r="E4" s="366"/>
      <c r="F4" s="366" t="s">
        <v>194</v>
      </c>
      <c r="G4" s="366"/>
      <c r="H4" s="366"/>
      <c r="I4" s="366"/>
      <c r="J4" s="366" t="s">
        <v>195</v>
      </c>
      <c r="K4" s="366"/>
      <c r="L4" s="366"/>
      <c r="M4" s="366"/>
      <c r="N4" s="366" t="s">
        <v>196</v>
      </c>
      <c r="O4" s="366"/>
      <c r="P4" s="366"/>
      <c r="Q4" s="366"/>
      <c r="R4" s="366" t="s">
        <v>154</v>
      </c>
      <c r="S4" s="366"/>
      <c r="T4" s="366"/>
      <c r="U4" s="366"/>
    </row>
    <row r="5" spans="1:22" s="65" customFormat="1" ht="53.25" customHeight="1" thickBot="1">
      <c r="A5" s="367" t="s">
        <v>153</v>
      </c>
      <c r="B5" s="367" t="s">
        <v>16</v>
      </c>
      <c r="C5" s="368" t="s">
        <v>185</v>
      </c>
      <c r="D5" s="368" t="s">
        <v>186</v>
      </c>
      <c r="E5" s="369" t="s">
        <v>17</v>
      </c>
      <c r="F5" s="367" t="s">
        <v>16</v>
      </c>
      <c r="G5" s="368" t="s">
        <v>185</v>
      </c>
      <c r="H5" s="368" t="s">
        <v>186</v>
      </c>
      <c r="I5" s="369" t="s">
        <v>17</v>
      </c>
      <c r="J5" s="367" t="s">
        <v>16</v>
      </c>
      <c r="K5" s="368" t="s">
        <v>185</v>
      </c>
      <c r="L5" s="368" t="s">
        <v>186</v>
      </c>
      <c r="M5" s="369" t="s">
        <v>17</v>
      </c>
      <c r="N5" s="367" t="s">
        <v>16</v>
      </c>
      <c r="O5" s="368" t="s">
        <v>185</v>
      </c>
      <c r="P5" s="368" t="s">
        <v>186</v>
      </c>
      <c r="Q5" s="369" t="s">
        <v>17</v>
      </c>
      <c r="R5" s="367" t="s">
        <v>16</v>
      </c>
      <c r="S5" s="368" t="s">
        <v>185</v>
      </c>
      <c r="T5" s="368" t="s">
        <v>186</v>
      </c>
      <c r="U5" s="369" t="s">
        <v>17</v>
      </c>
      <c r="V5" s="370"/>
    </row>
    <row r="6" spans="1:21" s="372" customFormat="1" ht="27.75" customHeight="1">
      <c r="A6" s="371" t="s">
        <v>37</v>
      </c>
      <c r="B6" s="371">
        <v>0</v>
      </c>
      <c r="C6" s="371">
        <v>0</v>
      </c>
      <c r="D6" s="371">
        <v>0</v>
      </c>
      <c r="E6" s="371">
        <v>0</v>
      </c>
      <c r="F6" s="371">
        <v>0</v>
      </c>
      <c r="G6" s="371">
        <v>0</v>
      </c>
      <c r="H6" s="371">
        <v>0</v>
      </c>
      <c r="I6" s="371">
        <v>0</v>
      </c>
      <c r="J6" s="371">
        <v>0</v>
      </c>
      <c r="K6" s="371">
        <v>0</v>
      </c>
      <c r="L6" s="371">
        <v>0</v>
      </c>
      <c r="M6" s="371">
        <v>0</v>
      </c>
      <c r="N6" s="371">
        <v>1</v>
      </c>
      <c r="O6" s="371">
        <v>875</v>
      </c>
      <c r="P6" s="371">
        <v>150</v>
      </c>
      <c r="Q6" s="371">
        <v>45000</v>
      </c>
      <c r="R6" s="371">
        <f>N6+J6+F6+B6</f>
        <v>1</v>
      </c>
      <c r="S6" s="371">
        <f>O6+K6+G6+C6</f>
        <v>875</v>
      </c>
      <c r="T6" s="371">
        <f>P6+L6+H6+D6</f>
        <v>150</v>
      </c>
      <c r="U6" s="371">
        <f>Q6+M6+I6+E6</f>
        <v>45000</v>
      </c>
    </row>
    <row r="7" spans="1:21" s="370" customFormat="1" ht="27.75" customHeight="1">
      <c r="A7" s="373" t="s">
        <v>3</v>
      </c>
      <c r="B7" s="373">
        <v>0</v>
      </c>
      <c r="C7" s="373">
        <v>0</v>
      </c>
      <c r="D7" s="373">
        <v>0</v>
      </c>
      <c r="E7" s="373">
        <v>0</v>
      </c>
      <c r="F7" s="373">
        <v>0</v>
      </c>
      <c r="G7" s="373">
        <v>0</v>
      </c>
      <c r="H7" s="373">
        <v>0</v>
      </c>
      <c r="I7" s="373">
        <v>0</v>
      </c>
      <c r="J7" s="373">
        <v>0</v>
      </c>
      <c r="K7" s="373">
        <v>0</v>
      </c>
      <c r="L7" s="373">
        <v>0</v>
      </c>
      <c r="M7" s="373">
        <v>0</v>
      </c>
      <c r="N7" s="373">
        <v>5</v>
      </c>
      <c r="O7" s="373">
        <v>2868</v>
      </c>
      <c r="P7" s="373">
        <v>1139</v>
      </c>
      <c r="Q7" s="373">
        <v>374000</v>
      </c>
      <c r="R7" s="373">
        <f aca="true" t="shared" si="0" ref="R7:R14">N7+J7+F7+B7</f>
        <v>5</v>
      </c>
      <c r="S7" s="373">
        <f aca="true" t="shared" si="1" ref="S7:S14">O7+K7+G7+C7</f>
        <v>2868</v>
      </c>
      <c r="T7" s="373">
        <f aca="true" t="shared" si="2" ref="T7:T14">P7+L7+H7+D7</f>
        <v>1139</v>
      </c>
      <c r="U7" s="373">
        <f aca="true" t="shared" si="3" ref="U7:U13">Q7+M7+I7+E7</f>
        <v>374000</v>
      </c>
    </row>
    <row r="8" spans="1:21" s="372" customFormat="1" ht="27.75" customHeight="1">
      <c r="A8" s="371" t="s">
        <v>4</v>
      </c>
      <c r="B8" s="371">
        <v>1</v>
      </c>
      <c r="C8" s="371">
        <v>125</v>
      </c>
      <c r="D8" s="371">
        <v>125</v>
      </c>
      <c r="E8" s="371">
        <v>50000</v>
      </c>
      <c r="F8" s="371">
        <v>0</v>
      </c>
      <c r="G8" s="371">
        <v>0</v>
      </c>
      <c r="H8" s="371">
        <v>0</v>
      </c>
      <c r="I8" s="371">
        <v>0</v>
      </c>
      <c r="J8" s="371">
        <v>5</v>
      </c>
      <c r="K8" s="371">
        <v>4032</v>
      </c>
      <c r="L8" s="371">
        <v>9555</v>
      </c>
      <c r="M8" s="371">
        <v>1698800</v>
      </c>
      <c r="N8" s="371">
        <v>3</v>
      </c>
      <c r="O8" s="371">
        <v>1008</v>
      </c>
      <c r="P8" s="371">
        <v>2027</v>
      </c>
      <c r="Q8" s="371">
        <v>836450</v>
      </c>
      <c r="R8" s="371">
        <f t="shared" si="0"/>
        <v>9</v>
      </c>
      <c r="S8" s="371">
        <f t="shared" si="1"/>
        <v>5165</v>
      </c>
      <c r="T8" s="371">
        <f t="shared" si="2"/>
        <v>11707</v>
      </c>
      <c r="U8" s="371">
        <f t="shared" si="3"/>
        <v>2585250</v>
      </c>
    </row>
    <row r="9" spans="1:21" s="370" customFormat="1" ht="27.75" customHeight="1">
      <c r="A9" s="373" t="s">
        <v>6</v>
      </c>
      <c r="B9" s="373">
        <v>0</v>
      </c>
      <c r="C9" s="373">
        <v>0</v>
      </c>
      <c r="D9" s="373">
        <v>0</v>
      </c>
      <c r="E9" s="373">
        <v>0</v>
      </c>
      <c r="F9" s="373">
        <v>0</v>
      </c>
      <c r="G9" s="373">
        <v>0</v>
      </c>
      <c r="H9" s="373">
        <v>0</v>
      </c>
      <c r="I9" s="373">
        <v>0</v>
      </c>
      <c r="J9" s="373">
        <v>1</v>
      </c>
      <c r="K9" s="373">
        <v>105</v>
      </c>
      <c r="L9" s="373">
        <v>87</v>
      </c>
      <c r="M9" s="373">
        <v>26100</v>
      </c>
      <c r="N9" s="373">
        <v>2</v>
      </c>
      <c r="O9" s="373">
        <v>3359</v>
      </c>
      <c r="P9" s="373">
        <v>2172</v>
      </c>
      <c r="Q9" s="373">
        <v>660000</v>
      </c>
      <c r="R9" s="373">
        <f t="shared" si="0"/>
        <v>3</v>
      </c>
      <c r="S9" s="373">
        <f t="shared" si="1"/>
        <v>3464</v>
      </c>
      <c r="T9" s="373">
        <f t="shared" si="2"/>
        <v>2259</v>
      </c>
      <c r="U9" s="373">
        <f t="shared" si="3"/>
        <v>686100</v>
      </c>
    </row>
    <row r="10" spans="1:21" s="372" customFormat="1" ht="27.75" customHeight="1">
      <c r="A10" s="371" t="s">
        <v>7</v>
      </c>
      <c r="B10" s="371">
        <v>0</v>
      </c>
      <c r="C10" s="371">
        <v>0</v>
      </c>
      <c r="D10" s="371">
        <v>0</v>
      </c>
      <c r="E10" s="371">
        <v>0</v>
      </c>
      <c r="F10" s="371">
        <v>1</v>
      </c>
      <c r="G10" s="371">
        <v>551</v>
      </c>
      <c r="H10" s="371">
        <v>725</v>
      </c>
      <c r="I10" s="371">
        <v>218000</v>
      </c>
      <c r="J10" s="371">
        <v>0</v>
      </c>
      <c r="K10" s="371">
        <v>0</v>
      </c>
      <c r="L10" s="371">
        <v>0</v>
      </c>
      <c r="M10" s="371">
        <v>0</v>
      </c>
      <c r="N10" s="371">
        <v>1</v>
      </c>
      <c r="O10" s="371">
        <v>3000</v>
      </c>
      <c r="P10" s="371">
        <v>24515</v>
      </c>
      <c r="Q10" s="371">
        <v>860000</v>
      </c>
      <c r="R10" s="371">
        <f t="shared" si="0"/>
        <v>2</v>
      </c>
      <c r="S10" s="371">
        <f t="shared" si="1"/>
        <v>3551</v>
      </c>
      <c r="T10" s="371">
        <f t="shared" si="2"/>
        <v>25240</v>
      </c>
      <c r="U10" s="371">
        <f t="shared" si="3"/>
        <v>1078000</v>
      </c>
    </row>
    <row r="11" spans="1:22" s="372" customFormat="1" ht="27.75" customHeight="1">
      <c r="A11" s="373" t="s">
        <v>2</v>
      </c>
      <c r="B11" s="373">
        <v>0</v>
      </c>
      <c r="C11" s="373">
        <v>0</v>
      </c>
      <c r="D11" s="373">
        <v>0</v>
      </c>
      <c r="E11" s="373">
        <v>0</v>
      </c>
      <c r="F11" s="373">
        <v>0</v>
      </c>
      <c r="G11" s="373">
        <v>0</v>
      </c>
      <c r="H11" s="373">
        <v>0</v>
      </c>
      <c r="I11" s="373">
        <v>0</v>
      </c>
      <c r="J11" s="373">
        <v>0</v>
      </c>
      <c r="K11" s="373">
        <v>0</v>
      </c>
      <c r="L11" s="373">
        <v>0</v>
      </c>
      <c r="M11" s="373">
        <v>0</v>
      </c>
      <c r="N11" s="373">
        <v>1</v>
      </c>
      <c r="O11" s="373">
        <v>1250</v>
      </c>
      <c r="P11" s="373">
        <v>68</v>
      </c>
      <c r="Q11" s="373">
        <v>34000</v>
      </c>
      <c r="R11" s="373">
        <f t="shared" si="0"/>
        <v>1</v>
      </c>
      <c r="S11" s="373">
        <f t="shared" si="1"/>
        <v>1250</v>
      </c>
      <c r="T11" s="373">
        <f t="shared" si="2"/>
        <v>68</v>
      </c>
      <c r="U11" s="373">
        <f t="shared" si="3"/>
        <v>34000</v>
      </c>
      <c r="V11" s="373"/>
    </row>
    <row r="12" spans="1:22" s="370" customFormat="1" ht="27.75" customHeight="1">
      <c r="A12" s="371" t="s">
        <v>8</v>
      </c>
      <c r="B12" s="371">
        <v>1</v>
      </c>
      <c r="C12" s="371">
        <v>830</v>
      </c>
      <c r="D12" s="371">
        <v>647</v>
      </c>
      <c r="E12" s="371">
        <v>324000</v>
      </c>
      <c r="F12" s="371">
        <v>0</v>
      </c>
      <c r="G12" s="371">
        <v>0</v>
      </c>
      <c r="H12" s="371">
        <v>0</v>
      </c>
      <c r="I12" s="371">
        <v>0</v>
      </c>
      <c r="J12" s="371">
        <v>0</v>
      </c>
      <c r="K12" s="371">
        <v>0</v>
      </c>
      <c r="L12" s="371">
        <v>0</v>
      </c>
      <c r="M12" s="371">
        <v>0</v>
      </c>
      <c r="N12" s="371">
        <v>0</v>
      </c>
      <c r="O12" s="371">
        <v>0</v>
      </c>
      <c r="P12" s="371">
        <v>0</v>
      </c>
      <c r="Q12" s="371">
        <v>0</v>
      </c>
      <c r="R12" s="371">
        <f t="shared" si="0"/>
        <v>1</v>
      </c>
      <c r="S12" s="371">
        <f t="shared" si="1"/>
        <v>830</v>
      </c>
      <c r="T12" s="371">
        <f t="shared" si="2"/>
        <v>647</v>
      </c>
      <c r="U12" s="371">
        <f t="shared" si="3"/>
        <v>324000</v>
      </c>
      <c r="V12" s="371"/>
    </row>
    <row r="13" spans="1:23" s="372" customFormat="1" ht="27.75" customHeight="1" thickBot="1">
      <c r="A13" s="373" t="s">
        <v>14</v>
      </c>
      <c r="B13" s="373">
        <v>0</v>
      </c>
      <c r="C13" s="373">
        <v>0</v>
      </c>
      <c r="D13" s="373">
        <v>0</v>
      </c>
      <c r="E13" s="373">
        <v>0</v>
      </c>
      <c r="F13" s="373">
        <v>0</v>
      </c>
      <c r="G13" s="373">
        <v>0</v>
      </c>
      <c r="H13" s="373">
        <v>0</v>
      </c>
      <c r="I13" s="373">
        <v>0</v>
      </c>
      <c r="J13" s="373">
        <v>6</v>
      </c>
      <c r="K13" s="373">
        <v>2632</v>
      </c>
      <c r="L13" s="373">
        <v>3692</v>
      </c>
      <c r="M13" s="373">
        <v>1516400</v>
      </c>
      <c r="N13" s="373">
        <v>10</v>
      </c>
      <c r="O13" s="373">
        <v>5960</v>
      </c>
      <c r="P13" s="373">
        <v>1252</v>
      </c>
      <c r="Q13" s="373">
        <v>546000</v>
      </c>
      <c r="R13" s="373">
        <f t="shared" si="0"/>
        <v>16</v>
      </c>
      <c r="S13" s="373">
        <f t="shared" si="1"/>
        <v>8592</v>
      </c>
      <c r="T13" s="373">
        <f t="shared" si="2"/>
        <v>4944</v>
      </c>
      <c r="U13" s="373">
        <f t="shared" si="3"/>
        <v>2062400</v>
      </c>
      <c r="V13" s="58"/>
      <c r="W13" s="58"/>
    </row>
    <row r="14" spans="1:23" s="370" customFormat="1" ht="27.75" customHeight="1" thickBot="1">
      <c r="A14" s="374" t="s">
        <v>0</v>
      </c>
      <c r="B14" s="374">
        <v>2</v>
      </c>
      <c r="C14" s="374">
        <v>955</v>
      </c>
      <c r="D14" s="374">
        <v>772</v>
      </c>
      <c r="E14" s="374">
        <v>374000</v>
      </c>
      <c r="F14" s="374">
        <v>1</v>
      </c>
      <c r="G14" s="374">
        <v>551</v>
      </c>
      <c r="H14" s="374">
        <v>725</v>
      </c>
      <c r="I14" s="374">
        <v>218000</v>
      </c>
      <c r="J14" s="374">
        <v>12</v>
      </c>
      <c r="K14" s="374">
        <v>6769</v>
      </c>
      <c r="L14" s="374">
        <v>13334</v>
      </c>
      <c r="M14" s="374">
        <v>3241300</v>
      </c>
      <c r="N14" s="374">
        <v>23</v>
      </c>
      <c r="O14" s="374">
        <v>18320</v>
      </c>
      <c r="P14" s="374">
        <v>31323</v>
      </c>
      <c r="Q14" s="374">
        <v>3355450</v>
      </c>
      <c r="R14" s="374">
        <f t="shared" si="0"/>
        <v>38</v>
      </c>
      <c r="S14" s="374">
        <f t="shared" si="1"/>
        <v>26595</v>
      </c>
      <c r="T14" s="374">
        <f t="shared" si="2"/>
        <v>46154</v>
      </c>
      <c r="U14" s="374">
        <f>SUM(U6:U13)</f>
        <v>7188750</v>
      </c>
      <c r="V14" s="58" t="s">
        <v>141</v>
      </c>
      <c r="W14" s="58"/>
    </row>
    <row r="15" spans="9:17" ht="11.25" customHeight="1">
      <c r="I15" s="375"/>
      <c r="J15" s="376"/>
      <c r="K15" s="376"/>
      <c r="L15" s="376"/>
      <c r="M15" s="376"/>
      <c r="N15" s="376"/>
      <c r="O15" s="376"/>
      <c r="P15" s="376"/>
      <c r="Q15" s="376"/>
    </row>
    <row r="72" ht="11.25" customHeight="1">
      <c r="L72" s="377"/>
    </row>
  </sheetData>
  <sheetProtection/>
  <mergeCells count="124">
    <mergeCell ref="I15:Q15"/>
    <mergeCell ref="B4:E4"/>
    <mergeCell ref="F4:I4"/>
    <mergeCell ref="J4:M4"/>
    <mergeCell ref="N4:Q4"/>
    <mergeCell ref="R4:U4"/>
    <mergeCell ref="Y2:Z2"/>
    <mergeCell ref="A3:U3"/>
    <mergeCell ref="W2:X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AW2:AX2"/>
    <mergeCell ref="AY2:AZ2"/>
    <mergeCell ref="BA2:BB2"/>
    <mergeCell ref="BC2:BD2"/>
    <mergeCell ref="BE2:BF2"/>
    <mergeCell ref="BG2:BH2"/>
    <mergeCell ref="BI2:BJ2"/>
    <mergeCell ref="BK2:BL2"/>
    <mergeCell ref="BM2:BN2"/>
    <mergeCell ref="BO2:BP2"/>
    <mergeCell ref="BQ2:BR2"/>
    <mergeCell ref="BS2:BT2"/>
    <mergeCell ref="BU2:BV2"/>
    <mergeCell ref="BW2:BX2"/>
    <mergeCell ref="BY2:BZ2"/>
    <mergeCell ref="CA2:CB2"/>
    <mergeCell ref="CC2:CD2"/>
    <mergeCell ref="CE2:CF2"/>
    <mergeCell ref="CG2:CH2"/>
    <mergeCell ref="CI2:CJ2"/>
    <mergeCell ref="CK2:CL2"/>
    <mergeCell ref="CM2:CN2"/>
    <mergeCell ref="CO2:CP2"/>
    <mergeCell ref="CQ2:CR2"/>
    <mergeCell ref="CS2:CT2"/>
    <mergeCell ref="CU2:CV2"/>
    <mergeCell ref="CW2:CX2"/>
    <mergeCell ref="CY2:CZ2"/>
    <mergeCell ref="DA2:DB2"/>
    <mergeCell ref="DC2:DD2"/>
    <mergeCell ref="DE2:DF2"/>
    <mergeCell ref="DG2:DH2"/>
    <mergeCell ref="DI2:DJ2"/>
    <mergeCell ref="DK2:DL2"/>
    <mergeCell ref="DM2:DN2"/>
    <mergeCell ref="DO2:DP2"/>
    <mergeCell ref="DQ2:DR2"/>
    <mergeCell ref="DS2:DT2"/>
    <mergeCell ref="DU2:DV2"/>
    <mergeCell ref="DW2:DX2"/>
    <mergeCell ref="DY2:DZ2"/>
    <mergeCell ref="EA2:EB2"/>
    <mergeCell ref="EC2:ED2"/>
    <mergeCell ref="EE2:EF2"/>
    <mergeCell ref="EG2:EH2"/>
    <mergeCell ref="EI2:EJ2"/>
    <mergeCell ref="EK2:EL2"/>
    <mergeCell ref="EM2:EN2"/>
    <mergeCell ref="EO2:EP2"/>
    <mergeCell ref="EQ2:ER2"/>
    <mergeCell ref="ES2:ET2"/>
    <mergeCell ref="EU2:EV2"/>
    <mergeCell ref="EW2:EX2"/>
    <mergeCell ref="EY2:EZ2"/>
    <mergeCell ref="FA2:FB2"/>
    <mergeCell ref="FC2:FD2"/>
    <mergeCell ref="FE2:FF2"/>
    <mergeCell ref="FG2:FH2"/>
    <mergeCell ref="FI2:FJ2"/>
    <mergeCell ref="FK2:FL2"/>
    <mergeCell ref="FM2:FN2"/>
    <mergeCell ref="FO2:FP2"/>
    <mergeCell ref="FQ2:FR2"/>
    <mergeCell ref="FS2:FT2"/>
    <mergeCell ref="FU2:FV2"/>
    <mergeCell ref="FW2:FX2"/>
    <mergeCell ref="FY2:FZ2"/>
    <mergeCell ref="GA2:GB2"/>
    <mergeCell ref="GC2:GD2"/>
    <mergeCell ref="GE2:GF2"/>
    <mergeCell ref="GG2:GH2"/>
    <mergeCell ref="GI2:GJ2"/>
    <mergeCell ref="GK2:GL2"/>
    <mergeCell ref="GM2:GN2"/>
    <mergeCell ref="GO2:GP2"/>
    <mergeCell ref="GQ2:GR2"/>
    <mergeCell ref="GS2:GT2"/>
    <mergeCell ref="GU2:GV2"/>
    <mergeCell ref="GW2:GX2"/>
    <mergeCell ref="GY2:GZ2"/>
    <mergeCell ref="HA2:HB2"/>
    <mergeCell ref="HC2:HD2"/>
    <mergeCell ref="HE2:HF2"/>
    <mergeCell ref="HG2:HH2"/>
    <mergeCell ref="HI2:HJ2"/>
    <mergeCell ref="HK2:HL2"/>
    <mergeCell ref="HM2:HN2"/>
    <mergeCell ref="HO2:HP2"/>
    <mergeCell ref="HQ2:HR2"/>
    <mergeCell ref="HS2:HT2"/>
    <mergeCell ref="HU2:HV2"/>
    <mergeCell ref="HW2:HX2"/>
    <mergeCell ref="HY2:HZ2"/>
    <mergeCell ref="IA2:IB2"/>
    <mergeCell ref="IC2:ID2"/>
    <mergeCell ref="IE2:IF2"/>
    <mergeCell ref="IS2:IT2"/>
    <mergeCell ref="IU2:IV2"/>
    <mergeCell ref="IG2:IH2"/>
    <mergeCell ref="II2:IJ2"/>
    <mergeCell ref="IK2:IL2"/>
    <mergeCell ref="IM2:IN2"/>
    <mergeCell ref="IO2:IP2"/>
    <mergeCell ref="IQ2:IR2"/>
  </mergeCells>
  <printOptions/>
  <pageMargins left="0.2" right="1.25" top="1.91553442" bottom="0.64" header="0.46" footer="0.24"/>
  <pageSetup fitToHeight="4" horizontalDpi="600" verticalDpi="600" orientation="landscape" paperSize="9" scale="14" r:id="rId1"/>
  <colBreaks count="2" manualBreakCount="2">
    <brk id="22" max="13" man="1"/>
    <brk id="2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V47"/>
  <sheetViews>
    <sheetView rightToLeft="1" view="pageBreakPreview" zoomScaleSheetLayoutView="100" zoomScalePageLayoutView="0" workbookViewId="0" topLeftCell="K1">
      <selection activeCell="K4" sqref="K4"/>
    </sheetView>
  </sheetViews>
  <sheetFormatPr defaultColWidth="9.140625" defaultRowHeight="12.75"/>
  <cols>
    <col min="1" max="1" width="11.28125" style="0" hidden="1" customWidth="1"/>
    <col min="2" max="2" width="8.00390625" style="0" hidden="1" customWidth="1"/>
    <col min="3" max="3" width="15.421875" style="0" hidden="1" customWidth="1"/>
    <col min="4" max="4" width="21.421875" style="0" hidden="1" customWidth="1"/>
    <col min="5" max="5" width="6.00390625" style="0" hidden="1" customWidth="1"/>
    <col min="6" max="6" width="8.28125" style="0" hidden="1" customWidth="1"/>
    <col min="7" max="7" width="7.421875" style="0" hidden="1" customWidth="1"/>
    <col min="8" max="8" width="10.140625" style="0" hidden="1" customWidth="1"/>
    <col min="9" max="9" width="4.8515625" style="0" hidden="1" customWidth="1"/>
    <col min="10" max="10" width="7.28125" style="0" hidden="1" customWidth="1"/>
    <col min="11" max="11" width="13.7109375" style="0" customWidth="1"/>
    <col min="12" max="12" width="8.140625" style="0" customWidth="1"/>
    <col min="13" max="13" width="14.57421875" style="0" customWidth="1"/>
    <col min="14" max="14" width="12.57421875" style="0" customWidth="1"/>
    <col min="15" max="15" width="11.140625" style="0" customWidth="1"/>
    <col min="16" max="16" width="14.7109375" style="0" customWidth="1"/>
    <col min="17" max="17" width="11.8515625" style="0" customWidth="1"/>
    <col min="18" max="18" width="10.421875" style="0" customWidth="1"/>
    <col min="19" max="19" width="14.7109375" style="0" customWidth="1"/>
    <col min="20" max="20" width="41.421875" style="0" customWidth="1"/>
  </cols>
  <sheetData>
    <row r="1" spans="11:20" ht="26.25" customHeight="1">
      <c r="K1" s="58"/>
      <c r="L1" s="58"/>
      <c r="M1" s="58"/>
      <c r="N1" s="58"/>
      <c r="O1" s="58"/>
      <c r="P1" s="363" t="s">
        <v>202</v>
      </c>
      <c r="Q1" s="363"/>
      <c r="R1" s="58"/>
      <c r="S1" s="58"/>
      <c r="T1" s="58"/>
    </row>
    <row r="2" spans="11:20" ht="30" customHeight="1">
      <c r="K2" s="378" t="s">
        <v>197</v>
      </c>
      <c r="L2" s="378"/>
      <c r="M2" s="378"/>
      <c r="N2" s="378"/>
      <c r="O2" s="378"/>
      <c r="P2" s="378"/>
      <c r="Q2" s="378"/>
      <c r="R2" s="378"/>
      <c r="S2" s="378"/>
      <c r="T2" s="378"/>
    </row>
    <row r="3" spans="11:22" s="192" customFormat="1" ht="36.75" customHeight="1">
      <c r="K3" s="379"/>
      <c r="L3" s="380" t="s">
        <v>195</v>
      </c>
      <c r="M3" s="380"/>
      <c r="N3" s="380"/>
      <c r="O3" s="380" t="s">
        <v>196</v>
      </c>
      <c r="P3" s="380"/>
      <c r="Q3" s="380"/>
      <c r="R3" s="380" t="s">
        <v>154</v>
      </c>
      <c r="S3" s="380"/>
      <c r="T3" s="380"/>
      <c r="U3" s="235"/>
      <c r="V3" s="235"/>
    </row>
    <row r="4" spans="1:22" s="51" customFormat="1" ht="48.75" customHeight="1">
      <c r="A4" s="189"/>
      <c r="B4" s="194"/>
      <c r="C4" s="194"/>
      <c r="D4" s="194"/>
      <c r="E4" s="189"/>
      <c r="F4" s="189"/>
      <c r="G4" s="189"/>
      <c r="H4" s="189"/>
      <c r="I4" s="189"/>
      <c r="J4" s="189"/>
      <c r="K4" s="381" t="s">
        <v>153</v>
      </c>
      <c r="L4" s="381" t="s">
        <v>16</v>
      </c>
      <c r="M4" s="382" t="s">
        <v>186</v>
      </c>
      <c r="N4" s="383" t="s">
        <v>17</v>
      </c>
      <c r="O4" s="381" t="s">
        <v>16</v>
      </c>
      <c r="P4" s="382" t="s">
        <v>186</v>
      </c>
      <c r="Q4" s="383" t="s">
        <v>17</v>
      </c>
      <c r="R4" s="381" t="s">
        <v>16</v>
      </c>
      <c r="S4" s="382" t="s">
        <v>186</v>
      </c>
      <c r="T4" s="383" t="s">
        <v>17</v>
      </c>
      <c r="U4" s="236"/>
      <c r="V4" s="236"/>
    </row>
    <row r="5" spans="2:22" s="192" customFormat="1" ht="42.75" customHeight="1">
      <c r="B5" s="193"/>
      <c r="C5" s="193"/>
      <c r="D5" s="193"/>
      <c r="K5" s="384" t="s">
        <v>4</v>
      </c>
      <c r="L5" s="384">
        <v>1</v>
      </c>
      <c r="M5" s="384">
        <v>882</v>
      </c>
      <c r="N5" s="385">
        <v>352800</v>
      </c>
      <c r="O5" s="384">
        <v>0</v>
      </c>
      <c r="P5" s="384">
        <v>0</v>
      </c>
      <c r="Q5" s="385">
        <v>0</v>
      </c>
      <c r="R5" s="384">
        <v>1</v>
      </c>
      <c r="S5" s="384">
        <v>882</v>
      </c>
      <c r="T5" s="385">
        <v>352800</v>
      </c>
      <c r="U5" s="235"/>
      <c r="V5" s="235"/>
    </row>
    <row r="6" spans="8:22" ht="36" customHeight="1">
      <c r="H6" s="58">
        <v>22</v>
      </c>
      <c r="K6" s="386" t="s">
        <v>6</v>
      </c>
      <c r="L6" s="386">
        <v>0</v>
      </c>
      <c r="M6" s="386">
        <v>0</v>
      </c>
      <c r="N6" s="387">
        <v>0</v>
      </c>
      <c r="O6" s="386">
        <v>1</v>
      </c>
      <c r="P6" s="386">
        <v>84</v>
      </c>
      <c r="Q6" s="387">
        <v>25200</v>
      </c>
      <c r="R6" s="386">
        <v>1</v>
      </c>
      <c r="S6" s="386">
        <v>84</v>
      </c>
      <c r="T6" s="387">
        <v>25200</v>
      </c>
      <c r="U6" s="234"/>
      <c r="V6" s="234"/>
    </row>
    <row r="7" spans="8:22" s="192" customFormat="1" ht="39" customHeight="1">
      <c r="H7" s="327"/>
      <c r="K7" s="384" t="s">
        <v>7</v>
      </c>
      <c r="L7" s="384">
        <v>0</v>
      </c>
      <c r="M7" s="384">
        <v>0</v>
      </c>
      <c r="N7" s="385">
        <v>0</v>
      </c>
      <c r="O7" s="384">
        <v>2</v>
      </c>
      <c r="P7" s="384">
        <v>1550</v>
      </c>
      <c r="Q7" s="385">
        <v>543000</v>
      </c>
      <c r="R7" s="384">
        <v>2</v>
      </c>
      <c r="S7" s="384">
        <v>1550</v>
      </c>
      <c r="T7" s="385">
        <v>543000</v>
      </c>
      <c r="U7" s="235"/>
      <c r="V7" s="235"/>
    </row>
    <row r="8" spans="8:22" ht="38.25" customHeight="1">
      <c r="H8" s="327"/>
      <c r="K8" s="386" t="s">
        <v>12</v>
      </c>
      <c r="L8" s="386">
        <v>0</v>
      </c>
      <c r="M8" s="386">
        <v>0</v>
      </c>
      <c r="N8" s="387">
        <v>0</v>
      </c>
      <c r="O8" s="386">
        <v>1</v>
      </c>
      <c r="P8" s="386">
        <v>89</v>
      </c>
      <c r="Q8" s="387">
        <v>23000</v>
      </c>
      <c r="R8" s="386">
        <v>1</v>
      </c>
      <c r="S8" s="386">
        <v>89</v>
      </c>
      <c r="T8" s="387">
        <v>23000</v>
      </c>
      <c r="U8" s="234"/>
      <c r="V8" s="234"/>
    </row>
    <row r="9" spans="11:22" s="192" customFormat="1" ht="38.25" customHeight="1" thickBot="1">
      <c r="K9" s="384" t="s">
        <v>14</v>
      </c>
      <c r="L9" s="384">
        <v>0</v>
      </c>
      <c r="M9" s="384">
        <v>0</v>
      </c>
      <c r="N9" s="385">
        <v>0</v>
      </c>
      <c r="O9" s="384">
        <v>3</v>
      </c>
      <c r="P9" s="384">
        <v>102</v>
      </c>
      <c r="Q9" s="385">
        <v>43000</v>
      </c>
      <c r="R9" s="384">
        <v>3</v>
      </c>
      <c r="S9" s="384">
        <v>102</v>
      </c>
      <c r="T9" s="385">
        <v>43000</v>
      </c>
      <c r="U9" s="235"/>
      <c r="V9" s="235"/>
    </row>
    <row r="10" spans="11:22" ht="45" customHeight="1" thickBot="1">
      <c r="K10" s="388" t="s">
        <v>0</v>
      </c>
      <c r="L10" s="388">
        <v>1</v>
      </c>
      <c r="M10" s="388">
        <v>882</v>
      </c>
      <c r="N10" s="389">
        <v>352800</v>
      </c>
      <c r="O10" s="388">
        <v>7</v>
      </c>
      <c r="P10" s="388">
        <v>1825</v>
      </c>
      <c r="Q10" s="389">
        <v>634200</v>
      </c>
      <c r="R10" s="388">
        <v>8</v>
      </c>
      <c r="S10" s="388">
        <v>2707</v>
      </c>
      <c r="T10" s="389">
        <v>987000</v>
      </c>
      <c r="U10" s="235"/>
      <c r="V10" s="234"/>
    </row>
    <row r="11" spans="11:22" ht="34.5"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4"/>
      <c r="V11" s="234"/>
    </row>
    <row r="12" spans="11:22" ht="15.75">
      <c r="K12" s="390" t="s">
        <v>198</v>
      </c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</row>
    <row r="19" ht="12.75" hidden="1"/>
    <row r="20" ht="12.75" hidden="1"/>
    <row r="21" ht="12.75" hidden="1"/>
    <row r="22" ht="12.75" hidden="1"/>
    <row r="23" ht="12.75" hidden="1"/>
    <row r="47" ht="33.75">
      <c r="Q47" s="242"/>
    </row>
  </sheetData>
  <sheetProtection/>
  <mergeCells count="7">
    <mergeCell ref="P1:Q1"/>
    <mergeCell ref="H7:H8"/>
    <mergeCell ref="K12:V12"/>
    <mergeCell ref="K2:T2"/>
    <mergeCell ref="L3:N3"/>
    <mergeCell ref="O3:Q3"/>
    <mergeCell ref="R3:T3"/>
  </mergeCells>
  <printOptions/>
  <pageMargins left="2" right="2" top="2" bottom="0.5" header="2.05" footer="0.2"/>
  <pageSetup horizontalDpi="600" verticalDpi="600" orientation="landscape" scale="3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3"/>
  <sheetViews>
    <sheetView rightToLeft="1" view="pageBreakPreview" zoomScaleSheetLayoutView="100" workbookViewId="0" topLeftCell="A4">
      <selection activeCell="A15" sqref="A15:K15"/>
    </sheetView>
  </sheetViews>
  <sheetFormatPr defaultColWidth="9.140625" defaultRowHeight="12.75"/>
  <cols>
    <col min="1" max="1" width="15.140625" style="77" customWidth="1"/>
    <col min="2" max="2" width="12.00390625" style="77" customWidth="1"/>
    <col min="3" max="3" width="17.00390625" style="77" customWidth="1"/>
    <col min="4" max="4" width="16.28125" style="77" customWidth="1"/>
    <col min="5" max="5" width="19.421875" style="77" customWidth="1"/>
    <col min="6" max="6" width="11.28125" style="77" customWidth="1"/>
    <col min="7" max="7" width="15.00390625" style="77" customWidth="1"/>
    <col min="8" max="8" width="14.7109375" style="77" customWidth="1"/>
    <col min="9" max="9" width="15.57421875" style="77" customWidth="1"/>
    <col min="10" max="10" width="9.57421875" style="77" customWidth="1"/>
    <col min="11" max="11" width="16.57421875" style="77" customWidth="1"/>
    <col min="12" max="12" width="15.7109375" style="77" customWidth="1"/>
    <col min="13" max="13" width="22.00390625" style="77" customWidth="1"/>
    <col min="14" max="16384" width="9.140625" style="77" customWidth="1"/>
  </cols>
  <sheetData>
    <row r="1" spans="1:12" s="393" customFormat="1" ht="30.75" customHeight="1">
      <c r="A1" s="391"/>
      <c r="B1" s="391"/>
      <c r="C1" s="391"/>
      <c r="D1" s="391"/>
      <c r="E1" s="392"/>
      <c r="F1" s="207" t="s">
        <v>201</v>
      </c>
      <c r="G1" s="207"/>
      <c r="I1" s="391"/>
      <c r="J1" s="391"/>
      <c r="K1" s="391"/>
      <c r="L1" s="391"/>
    </row>
    <row r="2" spans="1:13" ht="35.25" customHeight="1">
      <c r="A2" s="394" t="s">
        <v>199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13" s="195" customFormat="1" ht="18.75">
      <c r="A3" s="395" t="s">
        <v>153</v>
      </c>
      <c r="B3" s="396" t="s">
        <v>200</v>
      </c>
      <c r="C3" s="396"/>
      <c r="D3" s="396"/>
      <c r="E3" s="396"/>
      <c r="F3" s="396" t="s">
        <v>42</v>
      </c>
      <c r="G3" s="396"/>
      <c r="H3" s="396"/>
      <c r="I3" s="396"/>
      <c r="J3" s="396" t="s">
        <v>68</v>
      </c>
      <c r="K3" s="396"/>
      <c r="L3" s="396"/>
      <c r="M3" s="396"/>
    </row>
    <row r="4" spans="1:13" s="195" customFormat="1" ht="81.75" customHeight="1">
      <c r="A4" s="397"/>
      <c r="B4" s="398" t="s">
        <v>16</v>
      </c>
      <c r="C4" s="399" t="s">
        <v>185</v>
      </c>
      <c r="D4" s="399" t="s">
        <v>186</v>
      </c>
      <c r="E4" s="400" t="s">
        <v>17</v>
      </c>
      <c r="F4" s="398" t="s">
        <v>16</v>
      </c>
      <c r="G4" s="399" t="s">
        <v>185</v>
      </c>
      <c r="H4" s="399" t="s">
        <v>186</v>
      </c>
      <c r="I4" s="400" t="s">
        <v>17</v>
      </c>
      <c r="J4" s="398" t="s">
        <v>16</v>
      </c>
      <c r="K4" s="399" t="s">
        <v>185</v>
      </c>
      <c r="L4" s="399" t="s">
        <v>186</v>
      </c>
      <c r="M4" s="400" t="s">
        <v>17</v>
      </c>
    </row>
    <row r="5" spans="1:13" s="393" customFormat="1" ht="31.5" customHeight="1">
      <c r="A5" s="401" t="s">
        <v>3</v>
      </c>
      <c r="B5" s="391">
        <v>0</v>
      </c>
      <c r="C5" s="391">
        <v>0</v>
      </c>
      <c r="D5" s="391">
        <v>0</v>
      </c>
      <c r="E5" s="391">
        <v>0</v>
      </c>
      <c r="F5" s="391">
        <v>13</v>
      </c>
      <c r="G5" s="391">
        <v>2739</v>
      </c>
      <c r="H5" s="391">
        <v>1178</v>
      </c>
      <c r="I5" s="391">
        <v>297800</v>
      </c>
      <c r="J5" s="391">
        <f>F5+B5</f>
        <v>13</v>
      </c>
      <c r="K5" s="391">
        <f>G5+C5</f>
        <v>2739</v>
      </c>
      <c r="L5" s="391">
        <f>H5+D5</f>
        <v>1178</v>
      </c>
      <c r="M5" s="391">
        <f>I5+E5</f>
        <v>297800</v>
      </c>
    </row>
    <row r="6" spans="1:13" s="195" customFormat="1" ht="31.5" customHeight="1">
      <c r="A6" s="402" t="s">
        <v>4</v>
      </c>
      <c r="B6" s="261">
        <v>4</v>
      </c>
      <c r="C6" s="261">
        <v>3480</v>
      </c>
      <c r="D6" s="261">
        <v>3776</v>
      </c>
      <c r="E6" s="261">
        <v>1536450</v>
      </c>
      <c r="F6" s="261">
        <v>1</v>
      </c>
      <c r="G6" s="261">
        <v>263</v>
      </c>
      <c r="H6" s="261">
        <v>157</v>
      </c>
      <c r="I6" s="261">
        <v>55000</v>
      </c>
      <c r="J6" s="261">
        <f aca="true" t="shared" si="0" ref="J6:J13">F6+B6</f>
        <v>5</v>
      </c>
      <c r="K6" s="261">
        <f aca="true" t="shared" si="1" ref="K6:K13">G6+C6</f>
        <v>3743</v>
      </c>
      <c r="L6" s="261">
        <f aca="true" t="shared" si="2" ref="L6:L13">H6+D6</f>
        <v>3933</v>
      </c>
      <c r="M6" s="261">
        <f aca="true" t="shared" si="3" ref="M6:M13">I6+E6</f>
        <v>1591450</v>
      </c>
    </row>
    <row r="7" spans="1:13" s="393" customFormat="1" ht="31.5" customHeight="1">
      <c r="A7" s="401" t="s">
        <v>6</v>
      </c>
      <c r="B7" s="391">
        <v>3</v>
      </c>
      <c r="C7" s="391">
        <v>2148</v>
      </c>
      <c r="D7" s="391">
        <v>1123</v>
      </c>
      <c r="E7" s="391">
        <v>651500</v>
      </c>
      <c r="F7" s="391">
        <v>0</v>
      </c>
      <c r="G7" s="391">
        <v>0</v>
      </c>
      <c r="H7" s="391">
        <v>0</v>
      </c>
      <c r="I7" s="391">
        <v>0</v>
      </c>
      <c r="J7" s="391">
        <f t="shared" si="0"/>
        <v>3</v>
      </c>
      <c r="K7" s="391">
        <f t="shared" si="1"/>
        <v>2148</v>
      </c>
      <c r="L7" s="391">
        <f t="shared" si="2"/>
        <v>1123</v>
      </c>
      <c r="M7" s="391">
        <f t="shared" si="3"/>
        <v>651500</v>
      </c>
    </row>
    <row r="8" spans="1:13" s="195" customFormat="1" ht="31.5" customHeight="1">
      <c r="A8" s="402" t="s">
        <v>12</v>
      </c>
      <c r="B8" s="261">
        <v>2</v>
      </c>
      <c r="C8" s="261">
        <v>1132</v>
      </c>
      <c r="D8" s="261">
        <v>770</v>
      </c>
      <c r="E8" s="261">
        <v>211650</v>
      </c>
      <c r="F8" s="261">
        <v>1</v>
      </c>
      <c r="G8" s="261">
        <v>294</v>
      </c>
      <c r="H8" s="261">
        <v>90</v>
      </c>
      <c r="I8" s="261">
        <v>82000</v>
      </c>
      <c r="J8" s="261">
        <f t="shared" si="0"/>
        <v>3</v>
      </c>
      <c r="K8" s="261">
        <f t="shared" si="1"/>
        <v>1426</v>
      </c>
      <c r="L8" s="261">
        <f t="shared" si="2"/>
        <v>860</v>
      </c>
      <c r="M8" s="261">
        <f t="shared" si="3"/>
        <v>293650</v>
      </c>
    </row>
    <row r="9" spans="1:13" s="393" customFormat="1" ht="31.5" customHeight="1">
      <c r="A9" s="401" t="s">
        <v>9</v>
      </c>
      <c r="B9" s="391">
        <v>1</v>
      </c>
      <c r="C9" s="391">
        <v>1000</v>
      </c>
      <c r="D9" s="391">
        <v>550</v>
      </c>
      <c r="E9" s="391">
        <v>165300</v>
      </c>
      <c r="F9" s="391">
        <v>0</v>
      </c>
      <c r="G9" s="391">
        <v>0</v>
      </c>
      <c r="H9" s="391">
        <v>0</v>
      </c>
      <c r="I9" s="391">
        <v>0</v>
      </c>
      <c r="J9" s="391">
        <f t="shared" si="0"/>
        <v>1</v>
      </c>
      <c r="K9" s="391">
        <f t="shared" si="1"/>
        <v>1000</v>
      </c>
      <c r="L9" s="391">
        <f t="shared" si="2"/>
        <v>550</v>
      </c>
      <c r="M9" s="391">
        <f t="shared" si="3"/>
        <v>165300</v>
      </c>
    </row>
    <row r="10" spans="1:13" s="195" customFormat="1" ht="31.5" customHeight="1">
      <c r="A10" s="402" t="s">
        <v>11</v>
      </c>
      <c r="B10" s="261">
        <v>1</v>
      </c>
      <c r="C10" s="261">
        <v>84</v>
      </c>
      <c r="D10" s="261">
        <v>84</v>
      </c>
      <c r="E10" s="261">
        <v>21000</v>
      </c>
      <c r="F10" s="402">
        <v>0</v>
      </c>
      <c r="G10" s="261">
        <v>0</v>
      </c>
      <c r="H10" s="261">
        <v>0</v>
      </c>
      <c r="I10" s="261">
        <v>0</v>
      </c>
      <c r="J10" s="261">
        <f t="shared" si="0"/>
        <v>1</v>
      </c>
      <c r="K10" s="261">
        <f t="shared" si="1"/>
        <v>84</v>
      </c>
      <c r="L10" s="261">
        <f t="shared" si="2"/>
        <v>84</v>
      </c>
      <c r="M10" s="261">
        <f t="shared" si="3"/>
        <v>21000</v>
      </c>
    </row>
    <row r="11" spans="1:13" s="393" customFormat="1" ht="31.5" customHeight="1">
      <c r="A11" s="401" t="s">
        <v>13</v>
      </c>
      <c r="B11" s="391">
        <v>0</v>
      </c>
      <c r="C11" s="391">
        <v>0</v>
      </c>
      <c r="D11" s="391">
        <v>0</v>
      </c>
      <c r="E11" s="391">
        <v>0</v>
      </c>
      <c r="F11" s="401">
        <v>2</v>
      </c>
      <c r="G11" s="391">
        <v>400</v>
      </c>
      <c r="H11" s="391">
        <v>168</v>
      </c>
      <c r="I11" s="391">
        <v>48375</v>
      </c>
      <c r="J11" s="391">
        <f t="shared" si="0"/>
        <v>2</v>
      </c>
      <c r="K11" s="391">
        <f t="shared" si="1"/>
        <v>400</v>
      </c>
      <c r="L11" s="391">
        <f t="shared" si="2"/>
        <v>168</v>
      </c>
      <c r="M11" s="391">
        <f t="shared" si="3"/>
        <v>48375</v>
      </c>
    </row>
    <row r="12" spans="1:13" s="195" customFormat="1" ht="31.5" customHeight="1" thickBot="1">
      <c r="A12" s="402" t="s">
        <v>14</v>
      </c>
      <c r="B12" s="261">
        <v>3</v>
      </c>
      <c r="C12" s="261">
        <v>1675</v>
      </c>
      <c r="D12" s="261">
        <v>1728</v>
      </c>
      <c r="E12" s="261">
        <v>973600</v>
      </c>
      <c r="F12" s="402">
        <v>9</v>
      </c>
      <c r="G12" s="261">
        <v>3214</v>
      </c>
      <c r="H12" s="261">
        <v>645</v>
      </c>
      <c r="I12" s="261">
        <v>260200</v>
      </c>
      <c r="J12" s="261">
        <f t="shared" si="0"/>
        <v>12</v>
      </c>
      <c r="K12" s="261">
        <f t="shared" si="1"/>
        <v>4889</v>
      </c>
      <c r="L12" s="261">
        <f t="shared" si="2"/>
        <v>2373</v>
      </c>
      <c r="M12" s="261">
        <f t="shared" si="3"/>
        <v>1233800</v>
      </c>
    </row>
    <row r="13" spans="1:13" s="393" customFormat="1" ht="31.5" customHeight="1" thickBot="1">
      <c r="A13" s="403" t="s">
        <v>0</v>
      </c>
      <c r="B13" s="404">
        <v>14</v>
      </c>
      <c r="C13" s="404">
        <v>9519</v>
      </c>
      <c r="D13" s="404">
        <v>8031</v>
      </c>
      <c r="E13" s="404">
        <v>3559500</v>
      </c>
      <c r="F13" s="403">
        <v>26</v>
      </c>
      <c r="G13" s="404">
        <v>6910</v>
      </c>
      <c r="H13" s="404">
        <v>2238</v>
      </c>
      <c r="I13" s="404">
        <v>743375</v>
      </c>
      <c r="J13" s="404">
        <f t="shared" si="0"/>
        <v>40</v>
      </c>
      <c r="K13" s="404">
        <f t="shared" si="1"/>
        <v>16429</v>
      </c>
      <c r="L13" s="404">
        <f t="shared" si="2"/>
        <v>10269</v>
      </c>
      <c r="M13" s="404">
        <f t="shared" si="3"/>
        <v>4302875</v>
      </c>
    </row>
    <row r="14" ht="18" customHeight="1" thickTop="1"/>
    <row r="15" spans="1:11" ht="12.75" customHeight="1">
      <c r="A15" s="406" t="s">
        <v>210</v>
      </c>
      <c r="B15" s="335"/>
      <c r="C15" s="335"/>
      <c r="D15" s="335"/>
      <c r="E15" s="335"/>
      <c r="F15" s="335"/>
      <c r="G15" s="335"/>
      <c r="H15" s="335"/>
      <c r="I15" s="335"/>
      <c r="J15" s="335"/>
      <c r="K15" s="335"/>
    </row>
    <row r="16" ht="12.75" customHeight="1"/>
    <row r="17" ht="12.75" customHeight="1"/>
    <row r="18" ht="12.75" customHeight="1"/>
    <row r="19" ht="12.75" customHeight="1"/>
    <row r="20" ht="12.75" customHeight="1"/>
    <row r="22" ht="18" hidden="1"/>
    <row r="23" ht="18" hidden="1"/>
    <row r="24" ht="18" hidden="1"/>
    <row r="25" ht="18" hidden="1"/>
    <row r="26" ht="18" hidden="1"/>
    <row r="43" ht="18">
      <c r="G43" s="405"/>
    </row>
  </sheetData>
  <sheetProtection/>
  <mergeCells count="6">
    <mergeCell ref="J3:M3"/>
    <mergeCell ref="A3:A4"/>
    <mergeCell ref="B3:E3"/>
    <mergeCell ref="F3:I3"/>
    <mergeCell ref="A2:M2"/>
    <mergeCell ref="A15:K15"/>
  </mergeCells>
  <printOptions horizontalCentered="1" verticalCentered="1"/>
  <pageMargins left="0.12" right="0.37" top="0" bottom="0.66" header="0.94" footer="0.62"/>
  <pageSetup horizontalDpi="600" verticalDpi="6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31"/>
  <sheetViews>
    <sheetView rightToLeft="1" view="pageBreakPreview" zoomScaleSheetLayoutView="100" workbookViewId="0" topLeftCell="A1">
      <selection activeCell="A11" sqref="A11:V11"/>
    </sheetView>
  </sheetViews>
  <sheetFormatPr defaultColWidth="9.140625" defaultRowHeight="12.75"/>
  <cols>
    <col min="1" max="1" width="13.140625" style="1" customWidth="1"/>
    <col min="2" max="2" width="15.28125" style="1" hidden="1" customWidth="1"/>
    <col min="3" max="3" width="13.140625" style="1" hidden="1" customWidth="1"/>
    <col min="4" max="4" width="7.7109375" style="1" hidden="1" customWidth="1"/>
    <col min="5" max="5" width="14.8515625" style="1" hidden="1" customWidth="1"/>
    <col min="6" max="6" width="10.28125" style="1" hidden="1" customWidth="1"/>
    <col min="7" max="8" width="10.28125" style="1" customWidth="1"/>
    <col min="9" max="9" width="12.57421875" style="1" customWidth="1"/>
    <col min="10" max="10" width="12.7109375" style="1" customWidth="1"/>
    <col min="11" max="11" width="20.8515625" style="1" customWidth="1"/>
    <col min="12" max="12" width="18.28125" style="1" customWidth="1"/>
    <col min="13" max="13" width="13.8515625" style="1" customWidth="1"/>
    <col min="14" max="14" width="19.28125" style="1" customWidth="1"/>
    <col min="15" max="15" width="21.7109375" style="1" customWidth="1"/>
    <col min="16" max="16384" width="9.140625" style="1" customWidth="1"/>
  </cols>
  <sheetData>
    <row r="1" spans="1:17" s="9" customFormat="1" ht="34.5" customHeight="1">
      <c r="A1" s="295" t="s">
        <v>158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53"/>
      <c r="Q1" s="53"/>
    </row>
    <row r="2" spans="1:17" s="9" customFormat="1" ht="24" customHeight="1">
      <c r="A2" s="294" t="s">
        <v>178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53"/>
      <c r="Q2" s="53"/>
    </row>
    <row r="3" spans="1:17" s="10" customFormat="1" ht="28.5" customHeight="1" thickBot="1">
      <c r="A3" s="178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332" t="s">
        <v>85</v>
      </c>
      <c r="O3" s="332"/>
      <c r="P3" s="54"/>
      <c r="Q3" s="54"/>
    </row>
    <row r="4" spans="1:17" s="10" customFormat="1" ht="33.75" customHeight="1" thickTop="1">
      <c r="A4" s="328"/>
      <c r="B4" s="328"/>
      <c r="C4" s="328"/>
      <c r="D4" s="213"/>
      <c r="E4" s="213"/>
      <c r="F4" s="213"/>
      <c r="G4" s="328" t="s">
        <v>204</v>
      </c>
      <c r="H4" s="328"/>
      <c r="I4" s="328"/>
      <c r="J4" s="213"/>
      <c r="K4" s="213" t="s">
        <v>42</v>
      </c>
      <c r="L4" s="213"/>
      <c r="M4" s="328" t="s">
        <v>68</v>
      </c>
      <c r="N4" s="328"/>
      <c r="O4" s="328"/>
      <c r="P4" s="54"/>
      <c r="Q4" s="54"/>
    </row>
    <row r="5" spans="1:17" s="10" customFormat="1" ht="52.5" customHeight="1">
      <c r="A5" s="176" t="s">
        <v>131</v>
      </c>
      <c r="B5" s="176"/>
      <c r="C5" s="177"/>
      <c r="D5" s="169" t="s">
        <v>16</v>
      </c>
      <c r="E5" s="170" t="s">
        <v>28</v>
      </c>
      <c r="F5" s="170" t="s">
        <v>17</v>
      </c>
      <c r="G5" s="170" t="s">
        <v>16</v>
      </c>
      <c r="H5" s="170" t="s">
        <v>28</v>
      </c>
      <c r="I5" s="170" t="s">
        <v>17</v>
      </c>
      <c r="J5" s="176" t="s">
        <v>16</v>
      </c>
      <c r="K5" s="176" t="s">
        <v>28</v>
      </c>
      <c r="L5" s="176" t="s">
        <v>17</v>
      </c>
      <c r="M5" s="176" t="s">
        <v>16</v>
      </c>
      <c r="N5" s="176" t="s">
        <v>28</v>
      </c>
      <c r="O5" s="176" t="s">
        <v>17</v>
      </c>
      <c r="P5" s="54"/>
      <c r="Q5" s="54"/>
    </row>
    <row r="6" spans="1:17" ht="24.75" customHeight="1" hidden="1">
      <c r="A6" s="153" t="s">
        <v>5</v>
      </c>
      <c r="D6" s="147"/>
      <c r="E6" s="146"/>
      <c r="F6" s="146"/>
      <c r="G6" s="146"/>
      <c r="H6" s="146"/>
      <c r="I6" s="146"/>
      <c r="J6" s="145"/>
      <c r="K6" s="146"/>
      <c r="L6" s="154"/>
      <c r="M6" s="129"/>
      <c r="N6" s="146"/>
      <c r="O6" s="146"/>
      <c r="P6" s="55"/>
      <c r="Q6" s="55"/>
    </row>
    <row r="7" spans="1:17" ht="34.5" customHeight="1">
      <c r="A7" s="196" t="s">
        <v>4</v>
      </c>
      <c r="B7" s="167">
        <v>1</v>
      </c>
      <c r="C7" s="167">
        <v>0</v>
      </c>
      <c r="D7" s="167">
        <v>50</v>
      </c>
      <c r="E7" s="167">
        <v>20000</v>
      </c>
      <c r="F7" s="167"/>
      <c r="G7" s="167">
        <v>1</v>
      </c>
      <c r="H7" s="167">
        <v>351</v>
      </c>
      <c r="I7" s="167">
        <v>140000</v>
      </c>
      <c r="J7" s="167">
        <v>1</v>
      </c>
      <c r="K7" s="167">
        <v>50</v>
      </c>
      <c r="L7" s="167">
        <v>20000</v>
      </c>
      <c r="M7" s="167">
        <f aca="true" t="shared" si="0" ref="M7:N10">G7+J7</f>
        <v>2</v>
      </c>
      <c r="N7" s="167">
        <f t="shared" si="0"/>
        <v>401</v>
      </c>
      <c r="O7" s="167">
        <f>L7+I7</f>
        <v>160000</v>
      </c>
      <c r="P7" s="55"/>
      <c r="Q7" s="55"/>
    </row>
    <row r="8" spans="1:17" ht="34.5" customHeight="1">
      <c r="A8" s="197" t="s">
        <v>13</v>
      </c>
      <c r="B8" s="128">
        <v>1</v>
      </c>
      <c r="C8" s="128">
        <v>0</v>
      </c>
      <c r="D8" s="128">
        <v>98</v>
      </c>
      <c r="E8" s="128" t="e">
        <f>D8/C8</f>
        <v>#DIV/0!</v>
      </c>
      <c r="F8" s="128"/>
      <c r="G8" s="128">
        <v>0</v>
      </c>
      <c r="H8" s="128">
        <v>0</v>
      </c>
      <c r="I8" s="128">
        <v>0</v>
      </c>
      <c r="J8" s="128">
        <v>1</v>
      </c>
      <c r="K8" s="128">
        <v>98</v>
      </c>
      <c r="L8" s="128">
        <v>26950</v>
      </c>
      <c r="M8" s="128">
        <f t="shared" si="0"/>
        <v>1</v>
      </c>
      <c r="N8" s="128">
        <f t="shared" si="0"/>
        <v>98</v>
      </c>
      <c r="O8" s="128">
        <f>L8+I8</f>
        <v>26950</v>
      </c>
      <c r="P8" s="130"/>
      <c r="Q8" s="55"/>
    </row>
    <row r="9" spans="1:17" ht="34.5" customHeight="1">
      <c r="A9" s="198" t="s">
        <v>14</v>
      </c>
      <c r="B9" s="168">
        <v>1</v>
      </c>
      <c r="C9" s="168">
        <v>0</v>
      </c>
      <c r="D9" s="168">
        <v>100</v>
      </c>
      <c r="E9" s="168" t="e">
        <f>D9/C9</f>
        <v>#DIV/0!</v>
      </c>
      <c r="F9" s="168"/>
      <c r="G9" s="168">
        <v>0</v>
      </c>
      <c r="H9" s="168">
        <v>0</v>
      </c>
      <c r="I9" s="168">
        <v>0</v>
      </c>
      <c r="J9" s="168">
        <v>1</v>
      </c>
      <c r="K9" s="168">
        <v>100</v>
      </c>
      <c r="L9" s="168">
        <v>40000</v>
      </c>
      <c r="M9" s="168">
        <f t="shared" si="0"/>
        <v>1</v>
      </c>
      <c r="N9" s="168">
        <f t="shared" si="0"/>
        <v>100</v>
      </c>
      <c r="O9" s="168">
        <f>L9+I9</f>
        <v>40000</v>
      </c>
      <c r="P9" s="130"/>
      <c r="Q9" s="55"/>
    </row>
    <row r="10" spans="1:17" ht="34.5" customHeight="1" thickBot="1">
      <c r="A10" s="199" t="s">
        <v>0</v>
      </c>
      <c r="B10" s="155"/>
      <c r="C10" s="155"/>
      <c r="D10" s="155">
        <f>SUM(D6:D9)</f>
        <v>248</v>
      </c>
      <c r="E10" s="155" t="e">
        <f>D10/C10</f>
        <v>#DIV/0!</v>
      </c>
      <c r="F10" s="155">
        <f>SUM(F6:F9)</f>
        <v>0</v>
      </c>
      <c r="G10" s="155">
        <f>SUM(G7:G9)</f>
        <v>1</v>
      </c>
      <c r="H10" s="155">
        <f>SUM(H7:H9)</f>
        <v>351</v>
      </c>
      <c r="I10" s="155">
        <f>SUM(I7:I9)</f>
        <v>140000</v>
      </c>
      <c r="J10" s="155">
        <f>SUM(J6:J9)</f>
        <v>3</v>
      </c>
      <c r="K10" s="155">
        <f>SUM(K7:K9)</f>
        <v>248</v>
      </c>
      <c r="L10" s="155">
        <f>SUM(L7:L9)</f>
        <v>86950</v>
      </c>
      <c r="M10" s="155">
        <f t="shared" si="0"/>
        <v>4</v>
      </c>
      <c r="N10" s="155">
        <f t="shared" si="0"/>
        <v>599</v>
      </c>
      <c r="O10" s="155">
        <f>L10+I10</f>
        <v>226950</v>
      </c>
      <c r="P10" s="55"/>
      <c r="Q10" s="55"/>
    </row>
    <row r="11" spans="1:22" ht="19.5" customHeight="1" thickTop="1">
      <c r="A11" s="333" t="s">
        <v>211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297"/>
      <c r="P11" s="297"/>
      <c r="Q11" s="297"/>
      <c r="R11" s="297"/>
      <c r="S11" s="297"/>
      <c r="T11" s="297"/>
      <c r="U11" s="297"/>
      <c r="V11" s="297"/>
    </row>
    <row r="12" spans="1:17" ht="18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</row>
    <row r="13" spans="1:17" ht="18">
      <c r="A13" s="329"/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144"/>
    </row>
    <row r="14" spans="1:17" ht="18">
      <c r="A14" s="55"/>
      <c r="B14" s="55"/>
      <c r="C14" s="55"/>
      <c r="D14" s="55"/>
      <c r="E14" s="55" t="e">
        <f>D14/C14</f>
        <v>#DIV/0!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7" ht="18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7" ht="18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8" spans="6:10" ht="12.75">
      <c r="F18" s="331"/>
      <c r="G18" s="331"/>
      <c r="H18" s="331"/>
      <c r="I18" s="331"/>
      <c r="J18" s="331"/>
    </row>
    <row r="19" spans="6:10" ht="12.75">
      <c r="F19" s="331"/>
      <c r="G19" s="331"/>
      <c r="H19" s="331"/>
      <c r="I19" s="331"/>
      <c r="J19" s="331"/>
    </row>
    <row r="31" spans="1:5" ht="12.75">
      <c r="A31" s="23"/>
      <c r="B31" s="19"/>
      <c r="C31" s="22"/>
      <c r="D31" s="19"/>
      <c r="E31" s="19"/>
    </row>
    <row r="38" ht="12.75" hidden="1"/>
    <row r="39" ht="12.75" hidden="1"/>
    <row r="40" ht="12.75" hidden="1"/>
    <row r="41" ht="12.75" hidden="1"/>
    <row r="42" ht="12.75" hidden="1"/>
  </sheetData>
  <sheetProtection/>
  <mergeCells count="9">
    <mergeCell ref="A4:C4"/>
    <mergeCell ref="A13:P13"/>
    <mergeCell ref="F18:J19"/>
    <mergeCell ref="A1:O1"/>
    <mergeCell ref="A2:O2"/>
    <mergeCell ref="N3:O3"/>
    <mergeCell ref="M4:O4"/>
    <mergeCell ref="A11:V11"/>
    <mergeCell ref="G4:I4"/>
  </mergeCells>
  <printOptions horizontalCentered="1" verticalCentered="1"/>
  <pageMargins left="0.28" right="0.21" top="0.19" bottom="1.14" header="0.19" footer="1.16"/>
  <pageSetup horizontalDpi="600" verticalDpi="600" orientation="landscape" paperSize="9" scale="80" r:id="rId1"/>
  <headerFooter alignWithMargins="0">
    <oddFooter>&amp;C&amp;12 23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81"/>
  <sheetViews>
    <sheetView rightToLeft="1" view="pageBreakPreview" zoomScaleSheetLayoutView="100" zoomScalePageLayoutView="0" workbookViewId="0" topLeftCell="A1">
      <selection activeCell="F35" sqref="A1:IV16384"/>
    </sheetView>
  </sheetViews>
  <sheetFormatPr defaultColWidth="9.140625" defaultRowHeight="12.75"/>
  <cols>
    <col min="1" max="1" width="16.7109375" style="48" customWidth="1"/>
    <col min="2" max="2" width="12.7109375" style="48" customWidth="1"/>
    <col min="3" max="3" width="25.421875" style="48" customWidth="1"/>
    <col min="4" max="4" width="9.421875" style="48" customWidth="1"/>
    <col min="5" max="5" width="16.421875" style="48" customWidth="1"/>
    <col min="6" max="6" width="10.28125" style="48" customWidth="1"/>
    <col min="7" max="7" width="22.140625" style="48" customWidth="1"/>
    <col min="8" max="8" width="11.28125" style="48" customWidth="1"/>
    <col min="9" max="9" width="13.421875" style="48" customWidth="1"/>
    <col min="10" max="10" width="6.421875" style="48" customWidth="1"/>
    <col min="11" max="11" width="14.7109375" style="48" customWidth="1"/>
    <col min="12" max="12" width="12.57421875" style="48" customWidth="1"/>
    <col min="13" max="13" width="24.28125" style="48" customWidth="1"/>
    <col min="14" max="16384" width="9.140625" style="48" customWidth="1"/>
  </cols>
  <sheetData>
    <row r="1" spans="1:14" ht="29.25" customHeight="1">
      <c r="A1" s="407"/>
      <c r="B1" s="408"/>
      <c r="C1" s="408"/>
      <c r="D1" s="408"/>
      <c r="E1" s="407"/>
      <c r="F1" s="409" t="s">
        <v>168</v>
      </c>
      <c r="G1" s="409"/>
      <c r="H1" s="408"/>
      <c r="I1" s="408"/>
      <c r="J1" s="408"/>
      <c r="K1" s="408"/>
      <c r="L1" s="408"/>
      <c r="M1" s="410"/>
      <c r="N1" s="148"/>
    </row>
    <row r="2" spans="1:14" ht="26.25" customHeight="1" thickBot="1">
      <c r="A2" s="411" t="s">
        <v>179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 t="s">
        <v>138</v>
      </c>
      <c r="M2" s="411"/>
      <c r="N2" s="148"/>
    </row>
    <row r="3" spans="1:14" ht="23.25" customHeight="1" thickTop="1">
      <c r="A3" s="407"/>
      <c r="B3" s="412" t="s">
        <v>30</v>
      </c>
      <c r="C3" s="413"/>
      <c r="D3" s="412" t="s">
        <v>31</v>
      </c>
      <c r="E3" s="413"/>
      <c r="F3" s="412" t="s">
        <v>32</v>
      </c>
      <c r="G3" s="413"/>
      <c r="H3" s="414" t="s">
        <v>33</v>
      </c>
      <c r="I3" s="414"/>
      <c r="J3" s="415" t="s">
        <v>34</v>
      </c>
      <c r="K3" s="415"/>
      <c r="L3" s="415" t="s">
        <v>0</v>
      </c>
      <c r="M3" s="415"/>
      <c r="N3" s="148"/>
    </row>
    <row r="4" spans="1:14" ht="20.25" customHeight="1">
      <c r="A4" s="416"/>
      <c r="B4" s="417"/>
      <c r="C4" s="416"/>
      <c r="D4" s="417"/>
      <c r="E4" s="416"/>
      <c r="F4" s="417"/>
      <c r="G4" s="416"/>
      <c r="H4" s="418"/>
      <c r="I4" s="418"/>
      <c r="J4" s="419"/>
      <c r="K4" s="419"/>
      <c r="L4" s="416"/>
      <c r="M4" s="416"/>
      <c r="N4" s="148"/>
    </row>
    <row r="5" spans="1:14" ht="20.25" customHeight="1">
      <c r="A5" s="420" t="s">
        <v>136</v>
      </c>
      <c r="B5" s="421" t="s">
        <v>16</v>
      </c>
      <c r="C5" s="420" t="s">
        <v>17</v>
      </c>
      <c r="D5" s="421" t="s">
        <v>16</v>
      </c>
      <c r="E5" s="421" t="s">
        <v>17</v>
      </c>
      <c r="F5" s="421" t="s">
        <v>16</v>
      </c>
      <c r="G5" s="421" t="s">
        <v>17</v>
      </c>
      <c r="H5" s="421" t="s">
        <v>16</v>
      </c>
      <c r="I5" s="421" t="s">
        <v>17</v>
      </c>
      <c r="J5" s="421" t="s">
        <v>16</v>
      </c>
      <c r="K5" s="421" t="s">
        <v>17</v>
      </c>
      <c r="L5" s="421" t="s">
        <v>16</v>
      </c>
      <c r="M5" s="421" t="s">
        <v>17</v>
      </c>
      <c r="N5" s="148"/>
    </row>
    <row r="6" spans="1:14" ht="26.25" customHeight="1" thickBot="1">
      <c r="A6" s="422"/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148"/>
    </row>
    <row r="7" spans="1:13" ht="31.5" customHeight="1">
      <c r="A7" s="423" t="s">
        <v>37</v>
      </c>
      <c r="B7" s="424">
        <v>5</v>
      </c>
      <c r="C7" s="424">
        <v>527000</v>
      </c>
      <c r="D7" s="424">
        <v>0</v>
      </c>
      <c r="E7" s="424">
        <v>0</v>
      </c>
      <c r="F7" s="424">
        <v>1129</v>
      </c>
      <c r="G7" s="424">
        <v>88439800</v>
      </c>
      <c r="H7" s="424">
        <v>0</v>
      </c>
      <c r="I7" s="424">
        <v>0</v>
      </c>
      <c r="J7" s="424">
        <v>0</v>
      </c>
      <c r="K7" s="424">
        <v>0</v>
      </c>
      <c r="L7" s="424">
        <v>1134</v>
      </c>
      <c r="M7" s="424">
        <v>88966800</v>
      </c>
    </row>
    <row r="8" spans="1:13" ht="31.5" customHeight="1">
      <c r="A8" s="425" t="s">
        <v>3</v>
      </c>
      <c r="B8" s="426">
        <v>827</v>
      </c>
      <c r="C8" s="426">
        <v>50312755</v>
      </c>
      <c r="D8" s="426">
        <v>4</v>
      </c>
      <c r="E8" s="426">
        <v>279000</v>
      </c>
      <c r="F8" s="426">
        <v>642</v>
      </c>
      <c r="G8" s="426">
        <v>33086485</v>
      </c>
      <c r="H8" s="426">
        <v>0</v>
      </c>
      <c r="I8" s="426">
        <v>0</v>
      </c>
      <c r="J8" s="426">
        <v>0</v>
      </c>
      <c r="K8" s="426">
        <v>0</v>
      </c>
      <c r="L8" s="426">
        <v>1473</v>
      </c>
      <c r="M8" s="426">
        <v>83678240</v>
      </c>
    </row>
    <row r="9" spans="1:13" ht="31.5" customHeight="1">
      <c r="A9" s="423" t="s">
        <v>4</v>
      </c>
      <c r="B9" s="424">
        <v>3890</v>
      </c>
      <c r="C9" s="424">
        <v>483330645</v>
      </c>
      <c r="D9" s="424">
        <v>3</v>
      </c>
      <c r="E9" s="424">
        <v>189000</v>
      </c>
      <c r="F9" s="424">
        <v>4</v>
      </c>
      <c r="G9" s="424">
        <v>376200</v>
      </c>
      <c r="H9" s="424">
        <v>1</v>
      </c>
      <c r="I9" s="424">
        <v>161100</v>
      </c>
      <c r="J9" s="424">
        <v>1</v>
      </c>
      <c r="K9" s="424">
        <v>123000</v>
      </c>
      <c r="L9" s="424">
        <v>3899</v>
      </c>
      <c r="M9" s="424">
        <v>484179945</v>
      </c>
    </row>
    <row r="10" spans="1:13" ht="31.5" customHeight="1">
      <c r="A10" s="425" t="s">
        <v>6</v>
      </c>
      <c r="B10" s="426">
        <v>1451</v>
      </c>
      <c r="C10" s="426">
        <v>120977311.212</v>
      </c>
      <c r="D10" s="426">
        <v>1</v>
      </c>
      <c r="E10" s="426">
        <v>82000</v>
      </c>
      <c r="F10" s="426">
        <v>0</v>
      </c>
      <c r="G10" s="426">
        <v>0</v>
      </c>
      <c r="H10" s="426">
        <v>0</v>
      </c>
      <c r="I10" s="426">
        <v>0</v>
      </c>
      <c r="J10" s="426">
        <v>0</v>
      </c>
      <c r="K10" s="426">
        <v>0</v>
      </c>
      <c r="L10" s="426">
        <v>1452</v>
      </c>
      <c r="M10" s="426">
        <v>121059311.212</v>
      </c>
    </row>
    <row r="11" spans="1:13" ht="31.5" customHeight="1">
      <c r="A11" s="423" t="s">
        <v>7</v>
      </c>
      <c r="B11" s="424">
        <v>1349</v>
      </c>
      <c r="C11" s="424">
        <v>83851330</v>
      </c>
      <c r="D11" s="424">
        <v>43</v>
      </c>
      <c r="E11" s="424">
        <v>1751900</v>
      </c>
      <c r="F11" s="424">
        <v>4</v>
      </c>
      <c r="G11" s="424">
        <v>228700</v>
      </c>
      <c r="H11" s="424">
        <v>0</v>
      </c>
      <c r="I11" s="424">
        <v>0</v>
      </c>
      <c r="J11" s="424">
        <v>0</v>
      </c>
      <c r="K11" s="424">
        <v>0</v>
      </c>
      <c r="L11" s="424">
        <v>1396</v>
      </c>
      <c r="M11" s="424">
        <v>85831930</v>
      </c>
    </row>
    <row r="12" spans="1:13" ht="31.5" customHeight="1">
      <c r="A12" s="425" t="s">
        <v>12</v>
      </c>
      <c r="B12" s="426">
        <v>1174</v>
      </c>
      <c r="C12" s="426">
        <v>74973225</v>
      </c>
      <c r="D12" s="426">
        <v>3</v>
      </c>
      <c r="E12" s="426">
        <v>223160</v>
      </c>
      <c r="F12" s="426">
        <v>2</v>
      </c>
      <c r="G12" s="426">
        <v>60000</v>
      </c>
      <c r="H12" s="426">
        <v>0</v>
      </c>
      <c r="I12" s="426">
        <v>0</v>
      </c>
      <c r="J12" s="426">
        <v>0</v>
      </c>
      <c r="K12" s="426">
        <v>0</v>
      </c>
      <c r="L12" s="426">
        <v>1179</v>
      </c>
      <c r="M12" s="426">
        <v>75256385</v>
      </c>
    </row>
    <row r="13" spans="1:13" ht="31.5" customHeight="1">
      <c r="A13" s="423" t="s">
        <v>2</v>
      </c>
      <c r="B13" s="424">
        <v>283</v>
      </c>
      <c r="C13" s="424">
        <v>18304800</v>
      </c>
      <c r="D13" s="424">
        <v>1</v>
      </c>
      <c r="E13" s="424">
        <v>62500</v>
      </c>
      <c r="F13" s="424">
        <v>33</v>
      </c>
      <c r="G13" s="424">
        <v>1948400</v>
      </c>
      <c r="H13" s="424">
        <v>0</v>
      </c>
      <c r="I13" s="424">
        <v>0</v>
      </c>
      <c r="J13" s="424">
        <v>0</v>
      </c>
      <c r="K13" s="424">
        <v>0</v>
      </c>
      <c r="L13" s="424">
        <v>317</v>
      </c>
      <c r="M13" s="424">
        <v>20315700</v>
      </c>
    </row>
    <row r="14" spans="1:13" ht="31.5" customHeight="1">
      <c r="A14" s="425" t="s">
        <v>8</v>
      </c>
      <c r="B14" s="426">
        <v>928</v>
      </c>
      <c r="C14" s="426">
        <v>83402495</v>
      </c>
      <c r="D14" s="426">
        <v>0</v>
      </c>
      <c r="E14" s="426">
        <v>0</v>
      </c>
      <c r="F14" s="426">
        <v>1</v>
      </c>
      <c r="G14" s="426">
        <v>52500</v>
      </c>
      <c r="H14" s="426">
        <v>0</v>
      </c>
      <c r="I14" s="426">
        <v>0</v>
      </c>
      <c r="J14" s="426">
        <v>0</v>
      </c>
      <c r="K14" s="426">
        <v>0</v>
      </c>
      <c r="L14" s="426">
        <v>929</v>
      </c>
      <c r="M14" s="426">
        <v>83454995</v>
      </c>
    </row>
    <row r="15" spans="1:17" s="148" customFormat="1" ht="31.5" customHeight="1">
      <c r="A15" s="423" t="s">
        <v>72</v>
      </c>
      <c r="B15" s="424">
        <v>1148</v>
      </c>
      <c r="C15" s="424">
        <v>57947120</v>
      </c>
      <c r="D15" s="424">
        <v>0</v>
      </c>
      <c r="E15" s="424">
        <v>0</v>
      </c>
      <c r="F15" s="424">
        <v>0</v>
      </c>
      <c r="G15" s="424">
        <v>0</v>
      </c>
      <c r="H15" s="424">
        <v>0</v>
      </c>
      <c r="I15" s="424">
        <v>0</v>
      </c>
      <c r="J15" s="424">
        <v>1</v>
      </c>
      <c r="K15" s="424">
        <v>93600</v>
      </c>
      <c r="L15" s="424">
        <v>1149</v>
      </c>
      <c r="M15" s="424">
        <v>58040720</v>
      </c>
      <c r="N15" s="48"/>
      <c r="O15" s="48"/>
      <c r="P15" s="48"/>
      <c r="Q15" s="48"/>
    </row>
    <row r="16" spans="1:17" s="407" customFormat="1" ht="31.5" customHeight="1">
      <c r="A16" s="425" t="s">
        <v>10</v>
      </c>
      <c r="B16" s="426">
        <v>740</v>
      </c>
      <c r="C16" s="426">
        <v>53344953</v>
      </c>
      <c r="D16" s="426">
        <v>1</v>
      </c>
      <c r="E16" s="426">
        <v>60000</v>
      </c>
      <c r="F16" s="426">
        <v>0</v>
      </c>
      <c r="G16" s="426">
        <v>0</v>
      </c>
      <c r="H16" s="426">
        <v>0</v>
      </c>
      <c r="I16" s="426">
        <v>0</v>
      </c>
      <c r="J16" s="426">
        <v>0</v>
      </c>
      <c r="K16" s="426">
        <v>0</v>
      </c>
      <c r="L16" s="426">
        <v>741</v>
      </c>
      <c r="M16" s="426">
        <v>53404953</v>
      </c>
      <c r="N16" s="48"/>
      <c r="O16" s="48"/>
      <c r="P16" s="48"/>
      <c r="Q16" s="48"/>
    </row>
    <row r="17" spans="1:17" s="148" customFormat="1" ht="31.5" customHeight="1">
      <c r="A17" s="423" t="s">
        <v>11</v>
      </c>
      <c r="B17" s="424">
        <v>1186</v>
      </c>
      <c r="C17" s="424">
        <v>56444175</v>
      </c>
      <c r="D17" s="424">
        <v>2</v>
      </c>
      <c r="E17" s="424">
        <v>118750</v>
      </c>
      <c r="F17" s="424">
        <v>0</v>
      </c>
      <c r="G17" s="424">
        <v>0</v>
      </c>
      <c r="H17" s="424">
        <v>0</v>
      </c>
      <c r="I17" s="424">
        <v>0</v>
      </c>
      <c r="J17" s="424">
        <v>0</v>
      </c>
      <c r="K17" s="424">
        <v>0</v>
      </c>
      <c r="L17" s="424">
        <v>1188</v>
      </c>
      <c r="M17" s="424">
        <v>56562925</v>
      </c>
      <c r="N17" s="48"/>
      <c r="O17" s="48"/>
      <c r="P17" s="48"/>
      <c r="Q17" s="48"/>
    </row>
    <row r="18" spans="1:17" s="407" customFormat="1" ht="31.5" customHeight="1">
      <c r="A18" s="425" t="s">
        <v>13</v>
      </c>
      <c r="B18" s="426">
        <v>795</v>
      </c>
      <c r="C18" s="426">
        <v>38994292</v>
      </c>
      <c r="D18" s="426">
        <v>2</v>
      </c>
      <c r="E18" s="426">
        <v>109500</v>
      </c>
      <c r="F18" s="426">
        <v>0</v>
      </c>
      <c r="G18" s="426">
        <v>0</v>
      </c>
      <c r="H18" s="426">
        <v>0</v>
      </c>
      <c r="I18" s="426">
        <v>0</v>
      </c>
      <c r="J18" s="426">
        <v>0</v>
      </c>
      <c r="K18" s="426">
        <v>0</v>
      </c>
      <c r="L18" s="426">
        <v>797</v>
      </c>
      <c r="M18" s="426">
        <v>39103792</v>
      </c>
      <c r="N18" s="48"/>
      <c r="O18" s="48"/>
      <c r="P18" s="48"/>
      <c r="Q18" s="48"/>
    </row>
    <row r="19" spans="1:17" s="148" customFormat="1" ht="31.5" customHeight="1">
      <c r="A19" s="423" t="s">
        <v>14</v>
      </c>
      <c r="B19" s="424">
        <v>1126</v>
      </c>
      <c r="C19" s="424">
        <v>106464952</v>
      </c>
      <c r="D19" s="424">
        <v>0</v>
      </c>
      <c r="E19" s="424">
        <v>0</v>
      </c>
      <c r="F19" s="424">
        <v>75</v>
      </c>
      <c r="G19" s="424">
        <v>5504400</v>
      </c>
      <c r="H19" s="424">
        <v>3</v>
      </c>
      <c r="I19" s="424">
        <v>201800</v>
      </c>
      <c r="J19" s="424">
        <v>1</v>
      </c>
      <c r="K19" s="424">
        <v>84000</v>
      </c>
      <c r="L19" s="424">
        <v>1205</v>
      </c>
      <c r="M19" s="424">
        <v>112255152</v>
      </c>
      <c r="N19" s="48"/>
      <c r="O19" s="48"/>
      <c r="P19" s="48"/>
      <c r="Q19" s="48"/>
    </row>
    <row r="20" spans="1:17" s="407" customFormat="1" ht="31.5" customHeight="1" thickBot="1">
      <c r="A20" s="427" t="s">
        <v>0</v>
      </c>
      <c r="B20" s="428">
        <f aca="true" t="shared" si="0" ref="B20:M20">SUM(B7:B19)</f>
        <v>14902</v>
      </c>
      <c r="C20" s="428">
        <f t="shared" si="0"/>
        <v>1228875053.212</v>
      </c>
      <c r="D20" s="428">
        <f t="shared" si="0"/>
        <v>60</v>
      </c>
      <c r="E20" s="428">
        <f t="shared" si="0"/>
        <v>2875810</v>
      </c>
      <c r="F20" s="428">
        <f t="shared" si="0"/>
        <v>1890</v>
      </c>
      <c r="G20" s="428">
        <f t="shared" si="0"/>
        <v>129696485</v>
      </c>
      <c r="H20" s="428">
        <f t="shared" si="0"/>
        <v>4</v>
      </c>
      <c r="I20" s="428">
        <f t="shared" si="0"/>
        <v>362900</v>
      </c>
      <c r="J20" s="428">
        <f t="shared" si="0"/>
        <v>3</v>
      </c>
      <c r="K20" s="428">
        <f t="shared" si="0"/>
        <v>300600</v>
      </c>
      <c r="L20" s="428">
        <f t="shared" si="0"/>
        <v>16859</v>
      </c>
      <c r="M20" s="428">
        <f t="shared" si="0"/>
        <v>1362110848.212</v>
      </c>
      <c r="N20" s="48"/>
      <c r="O20" s="48"/>
      <c r="P20" s="48"/>
      <c r="Q20" s="48"/>
    </row>
    <row r="21" spans="1:17" ht="18.75" thickTop="1">
      <c r="A21" s="336"/>
      <c r="B21" s="336"/>
      <c r="C21" s="336"/>
      <c r="D21" s="336"/>
      <c r="E21" s="336"/>
      <c r="F21" s="336"/>
      <c r="G21" s="336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1:17" ht="12.75" customHeight="1">
      <c r="A22" s="335"/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</row>
    <row r="23" spans="1:17" ht="18" customHeight="1">
      <c r="A23" s="335"/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</row>
    <row r="24" spans="5:6" ht="18">
      <c r="E24" s="334"/>
      <c r="F24" s="334"/>
    </row>
    <row r="27" spans="7:8" ht="18">
      <c r="G27" s="334"/>
      <c r="H27" s="334"/>
    </row>
    <row r="33" ht="18">
      <c r="G33" s="334"/>
    </row>
    <row r="34" ht="18">
      <c r="G34" s="334"/>
    </row>
    <row r="35" spans="6:7" ht="18" customHeight="1">
      <c r="F35" s="334"/>
      <c r="G35" s="334"/>
    </row>
    <row r="36" spans="1:15" ht="15" customHeight="1">
      <c r="A36" s="334"/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</row>
    <row r="39" ht="18" hidden="1"/>
    <row r="40" ht="18" hidden="1"/>
    <row r="41" ht="18" hidden="1"/>
    <row r="42" ht="18" hidden="1"/>
    <row r="43" ht="18" hidden="1"/>
    <row r="78" ht="18">
      <c r="F78" s="334"/>
    </row>
    <row r="79" ht="18">
      <c r="F79" s="334"/>
    </row>
    <row r="80" ht="18">
      <c r="F80" s="334"/>
    </row>
    <row r="81" ht="18">
      <c r="F81" s="334"/>
    </row>
  </sheetData>
  <sheetProtection/>
  <mergeCells count="30">
    <mergeCell ref="L5:L6"/>
    <mergeCell ref="M5:M6"/>
    <mergeCell ref="H5:H6"/>
    <mergeCell ref="A5:A6"/>
    <mergeCell ref="B3:B4"/>
    <mergeCell ref="D3:D4"/>
    <mergeCell ref="F3:F4"/>
    <mergeCell ref="H3:I4"/>
    <mergeCell ref="J3:K4"/>
    <mergeCell ref="L3:M3"/>
    <mergeCell ref="G27:H27"/>
    <mergeCell ref="E24:F24"/>
    <mergeCell ref="L2:M2"/>
    <mergeCell ref="A2:K2"/>
    <mergeCell ref="I5:I6"/>
    <mergeCell ref="J5:J6"/>
    <mergeCell ref="K5:K6"/>
    <mergeCell ref="A22:Q23"/>
    <mergeCell ref="C5:C6"/>
    <mergeCell ref="D5:D6"/>
    <mergeCell ref="F1:G1"/>
    <mergeCell ref="A21:G21"/>
    <mergeCell ref="F78:F81"/>
    <mergeCell ref="G33:G34"/>
    <mergeCell ref="A36:O36"/>
    <mergeCell ref="E5:E6"/>
    <mergeCell ref="F5:F6"/>
    <mergeCell ref="G5:G6"/>
    <mergeCell ref="B5:B6"/>
    <mergeCell ref="F35:G35"/>
  </mergeCells>
  <printOptions/>
  <pageMargins left="0.2" right="1.34" top="1.98" bottom="0.2" header="1.43" footer="0.2"/>
  <pageSetup horizontalDpi="600" verticalDpi="600" orientation="landscape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34"/>
  <sheetViews>
    <sheetView rightToLeft="1" tabSelected="1" view="pageBreakPreview" zoomScale="81" zoomScaleSheetLayoutView="81" workbookViewId="0" topLeftCell="A1">
      <selection activeCell="A13" sqref="A13"/>
    </sheetView>
  </sheetViews>
  <sheetFormatPr defaultColWidth="9.140625" defaultRowHeight="12.75"/>
  <cols>
    <col min="1" max="16384" width="16.28125" style="48" customWidth="1"/>
  </cols>
  <sheetData>
    <row r="1" ht="10.5" customHeight="1"/>
    <row r="2" spans="1:13" ht="24.75" customHeight="1">
      <c r="A2" s="408"/>
      <c r="B2" s="408"/>
      <c r="C2" s="429" t="s">
        <v>169</v>
      </c>
      <c r="D2" s="429"/>
      <c r="E2" s="429"/>
      <c r="F2" s="429"/>
      <c r="G2" s="429"/>
      <c r="H2" s="429"/>
      <c r="I2" s="429"/>
      <c r="J2" s="429"/>
      <c r="K2" s="408"/>
      <c r="L2" s="408"/>
      <c r="M2" s="408"/>
    </row>
    <row r="3" spans="1:13" ht="26.25" customHeight="1" thickBot="1">
      <c r="A3" s="411" t="s">
        <v>180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 t="s">
        <v>138</v>
      </c>
      <c r="M3" s="411"/>
    </row>
    <row r="4" spans="1:13" ht="15.75" customHeight="1" thickTop="1">
      <c r="A4" s="407"/>
      <c r="B4" s="412" t="s">
        <v>30</v>
      </c>
      <c r="C4" s="413"/>
      <c r="D4" s="412" t="s">
        <v>31</v>
      </c>
      <c r="E4" s="413"/>
      <c r="F4" s="412" t="s">
        <v>32</v>
      </c>
      <c r="G4" s="413"/>
      <c r="H4" s="412" t="s">
        <v>33</v>
      </c>
      <c r="I4" s="413"/>
      <c r="J4" s="412" t="s">
        <v>34</v>
      </c>
      <c r="K4" s="430"/>
      <c r="L4" s="414" t="s">
        <v>146</v>
      </c>
      <c r="M4" s="414"/>
    </row>
    <row r="5" spans="1:13" ht="18">
      <c r="A5" s="431"/>
      <c r="B5" s="417"/>
      <c r="C5" s="416"/>
      <c r="D5" s="417"/>
      <c r="E5" s="416"/>
      <c r="F5" s="417"/>
      <c r="G5" s="416"/>
      <c r="H5" s="417"/>
      <c r="I5" s="416"/>
      <c r="J5" s="417"/>
      <c r="K5" s="432"/>
      <c r="L5" s="418"/>
      <c r="M5" s="418"/>
    </row>
    <row r="6" spans="1:13" ht="27" customHeight="1" thickBot="1">
      <c r="A6" s="433" t="s">
        <v>131</v>
      </c>
      <c r="B6" s="434" t="s">
        <v>16</v>
      </c>
      <c r="C6" s="433" t="s">
        <v>17</v>
      </c>
      <c r="D6" s="434" t="s">
        <v>16</v>
      </c>
      <c r="E6" s="433" t="s">
        <v>17</v>
      </c>
      <c r="F6" s="434" t="s">
        <v>16</v>
      </c>
      <c r="G6" s="433" t="s">
        <v>17</v>
      </c>
      <c r="H6" s="433" t="s">
        <v>16</v>
      </c>
      <c r="I6" s="433" t="s">
        <v>17</v>
      </c>
      <c r="J6" s="434" t="s">
        <v>16</v>
      </c>
      <c r="K6" s="433" t="s">
        <v>17</v>
      </c>
      <c r="L6" s="433" t="s">
        <v>16</v>
      </c>
      <c r="M6" s="433" t="s">
        <v>17</v>
      </c>
    </row>
    <row r="7" spans="1:13" ht="24.75" customHeight="1">
      <c r="A7" s="423" t="s">
        <v>37</v>
      </c>
      <c r="B7" s="435">
        <v>0</v>
      </c>
      <c r="C7" s="435">
        <v>0</v>
      </c>
      <c r="D7" s="435">
        <v>0</v>
      </c>
      <c r="E7" s="435">
        <v>0</v>
      </c>
      <c r="F7" s="435">
        <v>235</v>
      </c>
      <c r="G7" s="435">
        <v>10952700</v>
      </c>
      <c r="H7" s="435">
        <v>0</v>
      </c>
      <c r="I7" s="435">
        <v>0</v>
      </c>
      <c r="J7" s="435">
        <v>0</v>
      </c>
      <c r="K7" s="435">
        <v>0</v>
      </c>
      <c r="L7" s="435">
        <f>B7+D7+F7+H7+J7</f>
        <v>235</v>
      </c>
      <c r="M7" s="435">
        <f>K7+I7+G7+E7+C7</f>
        <v>10952700</v>
      </c>
    </row>
    <row r="8" spans="1:13" ht="24.75" customHeight="1">
      <c r="A8" s="425" t="s">
        <v>3</v>
      </c>
      <c r="B8" s="436">
        <v>142</v>
      </c>
      <c r="C8" s="436">
        <v>7196325</v>
      </c>
      <c r="D8" s="436">
        <v>0</v>
      </c>
      <c r="E8" s="436">
        <v>0</v>
      </c>
      <c r="F8" s="436">
        <v>60</v>
      </c>
      <c r="G8" s="436">
        <v>2252930</v>
      </c>
      <c r="H8" s="436">
        <v>0</v>
      </c>
      <c r="I8" s="436">
        <v>0</v>
      </c>
      <c r="J8" s="436">
        <v>0</v>
      </c>
      <c r="K8" s="436">
        <v>0</v>
      </c>
      <c r="L8" s="436">
        <f aca="true" t="shared" si="0" ref="L8:L20">B8+D8+F8+H8+J8</f>
        <v>202</v>
      </c>
      <c r="M8" s="436">
        <f aca="true" t="shared" si="1" ref="M8:M20">K8+I8+G8+E8+C8</f>
        <v>9449255</v>
      </c>
    </row>
    <row r="9" spans="1:13" ht="24.75" customHeight="1" hidden="1">
      <c r="A9" s="423" t="s">
        <v>5</v>
      </c>
      <c r="B9" s="435">
        <v>647</v>
      </c>
      <c r="C9" s="435">
        <v>44183935</v>
      </c>
      <c r="D9" s="435">
        <v>0</v>
      </c>
      <c r="E9" s="435">
        <v>0</v>
      </c>
      <c r="F9" s="435">
        <v>0</v>
      </c>
      <c r="G9" s="435">
        <v>0</v>
      </c>
      <c r="H9" s="435">
        <v>0</v>
      </c>
      <c r="I9" s="435">
        <v>0</v>
      </c>
      <c r="J9" s="435">
        <v>1</v>
      </c>
      <c r="K9" s="435">
        <v>125000</v>
      </c>
      <c r="L9" s="435">
        <f t="shared" si="0"/>
        <v>648</v>
      </c>
      <c r="M9" s="435">
        <f t="shared" si="1"/>
        <v>44308935</v>
      </c>
    </row>
    <row r="10" spans="1:13" ht="24.75" customHeight="1">
      <c r="A10" s="423" t="s">
        <v>4</v>
      </c>
      <c r="B10" s="435">
        <v>647</v>
      </c>
      <c r="C10" s="435">
        <v>44183935</v>
      </c>
      <c r="D10" s="435">
        <v>0</v>
      </c>
      <c r="E10" s="435">
        <v>0</v>
      </c>
      <c r="F10" s="435">
        <v>0</v>
      </c>
      <c r="G10" s="435">
        <v>0</v>
      </c>
      <c r="H10" s="435">
        <v>0</v>
      </c>
      <c r="I10" s="435">
        <v>0</v>
      </c>
      <c r="J10" s="435">
        <v>1</v>
      </c>
      <c r="K10" s="435">
        <v>125000</v>
      </c>
      <c r="L10" s="435">
        <v>648</v>
      </c>
      <c r="M10" s="435">
        <v>44308.935</v>
      </c>
    </row>
    <row r="11" spans="1:13" s="407" customFormat="1" ht="24.75" customHeight="1">
      <c r="A11" s="425" t="s">
        <v>6</v>
      </c>
      <c r="B11" s="436">
        <v>301</v>
      </c>
      <c r="C11" s="436">
        <v>15526243</v>
      </c>
      <c r="D11" s="436">
        <v>0</v>
      </c>
      <c r="E11" s="436">
        <v>0</v>
      </c>
      <c r="F11" s="436">
        <v>0</v>
      </c>
      <c r="G11" s="436">
        <v>0</v>
      </c>
      <c r="H11" s="436">
        <v>0</v>
      </c>
      <c r="I11" s="436">
        <v>0</v>
      </c>
      <c r="J11" s="436">
        <v>0</v>
      </c>
      <c r="K11" s="436">
        <v>0</v>
      </c>
      <c r="L11" s="436">
        <f>B11+D11+F11+H11+J11</f>
        <v>301</v>
      </c>
      <c r="M11" s="436">
        <f>K11+I11+G11+E11+C11</f>
        <v>15526243</v>
      </c>
    </row>
    <row r="12" spans="1:13" s="148" customFormat="1" ht="24.75" customHeight="1">
      <c r="A12" s="423" t="s">
        <v>7</v>
      </c>
      <c r="B12" s="435">
        <v>385</v>
      </c>
      <c r="C12" s="435">
        <v>15531400</v>
      </c>
      <c r="D12" s="435">
        <v>0</v>
      </c>
      <c r="E12" s="435">
        <v>0</v>
      </c>
      <c r="F12" s="435">
        <v>0</v>
      </c>
      <c r="G12" s="435">
        <v>0</v>
      </c>
      <c r="H12" s="435">
        <v>0</v>
      </c>
      <c r="I12" s="435">
        <v>0</v>
      </c>
      <c r="J12" s="435">
        <v>0</v>
      </c>
      <c r="K12" s="435">
        <v>0</v>
      </c>
      <c r="L12" s="435">
        <f>B12+D12+F12+H12+J12</f>
        <v>385</v>
      </c>
      <c r="M12" s="435">
        <f>K12+I12+G12+E12+C12</f>
        <v>15531400</v>
      </c>
    </row>
    <row r="13" spans="1:13" s="407" customFormat="1" ht="24.75" customHeight="1">
      <c r="A13" s="425" t="s">
        <v>12</v>
      </c>
      <c r="B13" s="436">
        <v>297</v>
      </c>
      <c r="C13" s="436">
        <v>13375640</v>
      </c>
      <c r="D13" s="436">
        <v>1</v>
      </c>
      <c r="E13" s="436">
        <v>80000</v>
      </c>
      <c r="F13" s="436">
        <v>0</v>
      </c>
      <c r="G13" s="436">
        <v>0</v>
      </c>
      <c r="H13" s="436">
        <v>0</v>
      </c>
      <c r="I13" s="436">
        <v>0</v>
      </c>
      <c r="J13" s="436">
        <v>0</v>
      </c>
      <c r="K13" s="436">
        <v>0</v>
      </c>
      <c r="L13" s="436">
        <f>B13+D13+F13+H13+J13</f>
        <v>298</v>
      </c>
      <c r="M13" s="436">
        <f>K13+I13+G13+E13+C13</f>
        <v>13455640</v>
      </c>
    </row>
    <row r="14" spans="1:13" s="148" customFormat="1" ht="24.75" customHeight="1">
      <c r="A14" s="423" t="s">
        <v>2</v>
      </c>
      <c r="B14" s="435">
        <v>95</v>
      </c>
      <c r="C14" s="435">
        <v>4425937.5</v>
      </c>
      <c r="D14" s="435">
        <v>0</v>
      </c>
      <c r="E14" s="435">
        <v>0</v>
      </c>
      <c r="F14" s="435">
        <v>5</v>
      </c>
      <c r="G14" s="435">
        <v>208650</v>
      </c>
      <c r="H14" s="435">
        <v>0</v>
      </c>
      <c r="I14" s="435">
        <v>0</v>
      </c>
      <c r="J14" s="435">
        <v>1</v>
      </c>
      <c r="K14" s="435">
        <v>30000</v>
      </c>
      <c r="L14" s="435">
        <f>B14+D14+F14+H14+J14</f>
        <v>101</v>
      </c>
      <c r="M14" s="435">
        <f>K14+I14+G14+E14+C14</f>
        <v>4664587.5</v>
      </c>
    </row>
    <row r="15" spans="1:13" s="407" customFormat="1" ht="24.75" customHeight="1">
      <c r="A15" s="425" t="s">
        <v>8</v>
      </c>
      <c r="B15" s="436">
        <v>261</v>
      </c>
      <c r="C15" s="436">
        <v>14715180</v>
      </c>
      <c r="D15" s="436">
        <v>0</v>
      </c>
      <c r="E15" s="436">
        <v>0</v>
      </c>
      <c r="F15" s="436">
        <v>0</v>
      </c>
      <c r="G15" s="436">
        <v>0</v>
      </c>
      <c r="H15" s="436">
        <v>0</v>
      </c>
      <c r="I15" s="436">
        <v>0</v>
      </c>
      <c r="J15" s="436">
        <v>0</v>
      </c>
      <c r="K15" s="436">
        <v>0</v>
      </c>
      <c r="L15" s="436">
        <f t="shared" si="0"/>
        <v>261</v>
      </c>
      <c r="M15" s="436">
        <f t="shared" si="1"/>
        <v>14715180</v>
      </c>
    </row>
    <row r="16" spans="1:13" s="148" customFormat="1" ht="24.75" customHeight="1">
      <c r="A16" s="423" t="s">
        <v>72</v>
      </c>
      <c r="B16" s="435">
        <v>119</v>
      </c>
      <c r="C16" s="435">
        <v>3877906.022</v>
      </c>
      <c r="D16" s="435">
        <v>0</v>
      </c>
      <c r="E16" s="435">
        <v>0</v>
      </c>
      <c r="F16" s="435">
        <v>0</v>
      </c>
      <c r="G16" s="435">
        <v>0</v>
      </c>
      <c r="H16" s="435">
        <v>0</v>
      </c>
      <c r="I16" s="435">
        <v>0</v>
      </c>
      <c r="J16" s="435">
        <v>0</v>
      </c>
      <c r="K16" s="435">
        <v>0</v>
      </c>
      <c r="L16" s="435">
        <f t="shared" si="0"/>
        <v>119</v>
      </c>
      <c r="M16" s="435">
        <f t="shared" si="1"/>
        <v>3877906.022</v>
      </c>
    </row>
    <row r="17" spans="1:13" s="407" customFormat="1" ht="24.75" customHeight="1">
      <c r="A17" s="425" t="s">
        <v>10</v>
      </c>
      <c r="B17" s="436">
        <v>71</v>
      </c>
      <c r="C17" s="436">
        <v>3332145</v>
      </c>
      <c r="D17" s="436">
        <v>0</v>
      </c>
      <c r="E17" s="436">
        <v>0</v>
      </c>
      <c r="F17" s="436">
        <v>0</v>
      </c>
      <c r="G17" s="436">
        <v>0</v>
      </c>
      <c r="H17" s="436">
        <v>0</v>
      </c>
      <c r="I17" s="436">
        <v>0</v>
      </c>
      <c r="J17" s="436">
        <v>0</v>
      </c>
      <c r="K17" s="436">
        <v>0</v>
      </c>
      <c r="L17" s="436">
        <f t="shared" si="0"/>
        <v>71</v>
      </c>
      <c r="M17" s="436">
        <f t="shared" si="1"/>
        <v>3332145</v>
      </c>
    </row>
    <row r="18" spans="1:13" s="148" customFormat="1" ht="24.75" customHeight="1">
      <c r="A18" s="423" t="s">
        <v>11</v>
      </c>
      <c r="B18" s="435">
        <v>539</v>
      </c>
      <c r="C18" s="435">
        <v>16973475</v>
      </c>
      <c r="D18" s="435">
        <v>0</v>
      </c>
      <c r="E18" s="435">
        <v>0</v>
      </c>
      <c r="F18" s="435">
        <v>0</v>
      </c>
      <c r="G18" s="435">
        <v>0</v>
      </c>
      <c r="H18" s="435">
        <v>0</v>
      </c>
      <c r="I18" s="435">
        <v>0</v>
      </c>
      <c r="J18" s="435">
        <v>0</v>
      </c>
      <c r="K18" s="435">
        <v>0</v>
      </c>
      <c r="L18" s="435">
        <f t="shared" si="0"/>
        <v>539</v>
      </c>
      <c r="M18" s="435">
        <f t="shared" si="1"/>
        <v>16973475</v>
      </c>
    </row>
    <row r="19" spans="1:13" s="407" customFormat="1" ht="24.75" customHeight="1">
      <c r="A19" s="425" t="s">
        <v>13</v>
      </c>
      <c r="B19" s="436">
        <v>244</v>
      </c>
      <c r="C19" s="436">
        <v>8352858</v>
      </c>
      <c r="D19" s="436">
        <v>0</v>
      </c>
      <c r="E19" s="436">
        <v>0</v>
      </c>
      <c r="F19" s="436">
        <v>0</v>
      </c>
      <c r="G19" s="436">
        <v>0</v>
      </c>
      <c r="H19" s="436">
        <v>0</v>
      </c>
      <c r="I19" s="436">
        <v>0</v>
      </c>
      <c r="J19" s="436">
        <v>0</v>
      </c>
      <c r="K19" s="436">
        <v>0</v>
      </c>
      <c r="L19" s="436">
        <f t="shared" si="0"/>
        <v>244</v>
      </c>
      <c r="M19" s="436">
        <f t="shared" si="1"/>
        <v>8352858</v>
      </c>
    </row>
    <row r="20" spans="1:13" s="148" customFormat="1" ht="24.75" customHeight="1">
      <c r="A20" s="437" t="s">
        <v>14</v>
      </c>
      <c r="B20" s="438">
        <v>580</v>
      </c>
      <c r="C20" s="438">
        <v>35549360</v>
      </c>
      <c r="D20" s="438">
        <v>1</v>
      </c>
      <c r="E20" s="438">
        <v>32400</v>
      </c>
      <c r="F20" s="438">
        <v>18</v>
      </c>
      <c r="G20" s="438">
        <v>834400</v>
      </c>
      <c r="H20" s="438">
        <v>18</v>
      </c>
      <c r="I20" s="438">
        <v>1103910</v>
      </c>
      <c r="J20" s="438">
        <v>0</v>
      </c>
      <c r="K20" s="438">
        <v>0</v>
      </c>
      <c r="L20" s="438">
        <f t="shared" si="0"/>
        <v>617</v>
      </c>
      <c r="M20" s="438">
        <f t="shared" si="1"/>
        <v>37520070</v>
      </c>
    </row>
    <row r="21" spans="1:13" s="407" customFormat="1" ht="24.75" customHeight="1" thickBot="1">
      <c r="A21" s="427" t="s">
        <v>0</v>
      </c>
      <c r="B21" s="428">
        <v>3681</v>
      </c>
      <c r="C21" s="428">
        <v>183040404.522</v>
      </c>
      <c r="D21" s="428">
        <v>2</v>
      </c>
      <c r="E21" s="428">
        <v>112400</v>
      </c>
      <c r="F21" s="428">
        <v>318</v>
      </c>
      <c r="G21" s="428">
        <v>14248680</v>
      </c>
      <c r="H21" s="428">
        <v>18</v>
      </c>
      <c r="I21" s="428">
        <v>1103910</v>
      </c>
      <c r="J21" s="428">
        <v>2</v>
      </c>
      <c r="K21" s="428">
        <v>155000</v>
      </c>
      <c r="L21" s="428">
        <v>4021</v>
      </c>
      <c r="M21" s="428">
        <f>SUM(M7:M20)</f>
        <v>198704703.45700002</v>
      </c>
    </row>
    <row r="22" spans="1:17" ht="16.5" customHeight="1" thickTop="1">
      <c r="A22" s="336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439"/>
      <c r="N22" s="77"/>
      <c r="O22" s="77"/>
      <c r="P22" s="77"/>
      <c r="Q22" s="77"/>
    </row>
    <row r="23" spans="1:17" ht="15" customHeight="1">
      <c r="A23" s="337"/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440"/>
      <c r="N23" s="440"/>
      <c r="O23" s="440"/>
      <c r="P23" s="440"/>
      <c r="Q23" s="440"/>
    </row>
    <row r="26" spans="6:12" ht="18">
      <c r="F26" s="441"/>
      <c r="G26" s="441"/>
      <c r="L26" s="262"/>
    </row>
    <row r="27" spans="6:7" ht="18">
      <c r="F27" s="441"/>
      <c r="G27" s="441"/>
    </row>
    <row r="28" spans="6:7" ht="18">
      <c r="F28" s="441"/>
      <c r="G28" s="441"/>
    </row>
    <row r="29" spans="6:7" ht="18">
      <c r="F29" s="441"/>
      <c r="G29" s="441"/>
    </row>
    <row r="31" ht="18">
      <c r="F31" s="48" t="s">
        <v>135</v>
      </c>
    </row>
    <row r="33" spans="6:7" ht="18">
      <c r="F33" s="334"/>
      <c r="G33" s="334"/>
    </row>
    <row r="34" ht="18">
      <c r="G34" s="440"/>
    </row>
    <row r="39" ht="18" hidden="1"/>
    <row r="40" ht="18" hidden="1"/>
    <row r="41" ht="18" hidden="1"/>
    <row r="42" ht="18" hidden="1"/>
    <row r="43" ht="18" hidden="1"/>
  </sheetData>
  <sheetProtection/>
  <mergeCells count="12">
    <mergeCell ref="C2:J2"/>
    <mergeCell ref="B4:B5"/>
    <mergeCell ref="L4:M5"/>
    <mergeCell ref="F26:G29"/>
    <mergeCell ref="F33:G33"/>
    <mergeCell ref="F4:F5"/>
    <mergeCell ref="D4:D5"/>
    <mergeCell ref="L3:M3"/>
    <mergeCell ref="A3:K3"/>
    <mergeCell ref="H4:H5"/>
    <mergeCell ref="J4:J5"/>
    <mergeCell ref="A22:L23"/>
  </mergeCells>
  <printOptions/>
  <pageMargins left="0.2" right="1.11" top="1.55" bottom="0.2" header="0.29" footer="0.2"/>
  <pageSetup horizontalDpi="600" verticalDpi="600" orientation="landscape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6"/>
  <sheetViews>
    <sheetView rightToLeft="1" zoomScalePageLayoutView="0" workbookViewId="0" topLeftCell="A100">
      <selection activeCell="A33" sqref="A33"/>
    </sheetView>
  </sheetViews>
  <sheetFormatPr defaultColWidth="9.140625" defaultRowHeight="12.75"/>
  <cols>
    <col min="1" max="1" width="92.00390625" style="0" customWidth="1"/>
    <col min="2" max="2" width="7.00390625" style="0" customWidth="1"/>
  </cols>
  <sheetData>
    <row r="1" spans="1:2" ht="18">
      <c r="A1" s="338" t="s">
        <v>82</v>
      </c>
      <c r="B1" s="339"/>
    </row>
    <row r="2" spans="1:2" ht="34.5" customHeight="1" thickBot="1">
      <c r="A2" s="31" t="s">
        <v>75</v>
      </c>
      <c r="B2" s="31" t="s">
        <v>80</v>
      </c>
    </row>
    <row r="3" spans="1:2" ht="19.5" customHeight="1">
      <c r="A3" s="34" t="s">
        <v>76</v>
      </c>
      <c r="B3" s="35">
        <v>1</v>
      </c>
    </row>
    <row r="4" spans="1:2" ht="19.5" customHeight="1">
      <c r="A4" s="34" t="s">
        <v>77</v>
      </c>
      <c r="B4" s="36" t="s">
        <v>106</v>
      </c>
    </row>
    <row r="5" spans="1:2" ht="19.5" customHeight="1">
      <c r="A5" s="34" t="s">
        <v>78</v>
      </c>
      <c r="B5" s="36" t="s">
        <v>87</v>
      </c>
    </row>
    <row r="6" spans="1:2" ht="19.5" customHeight="1">
      <c r="A6" s="34" t="s">
        <v>79</v>
      </c>
      <c r="B6" s="36" t="s">
        <v>86</v>
      </c>
    </row>
    <row r="7" spans="1:2" ht="19.5" customHeight="1">
      <c r="A7" s="34" t="s">
        <v>127</v>
      </c>
      <c r="B7" s="36" t="s">
        <v>88</v>
      </c>
    </row>
    <row r="8" spans="1:2" ht="19.5" customHeight="1">
      <c r="A8" s="34" t="s">
        <v>128</v>
      </c>
      <c r="B8" s="36" t="s">
        <v>89</v>
      </c>
    </row>
    <row r="9" spans="1:2" ht="19.5" customHeight="1">
      <c r="A9" s="34" t="s">
        <v>107</v>
      </c>
      <c r="B9" s="36" t="s">
        <v>90</v>
      </c>
    </row>
    <row r="10" spans="1:2" ht="19.5" customHeight="1">
      <c r="A10" s="37" t="s">
        <v>108</v>
      </c>
      <c r="B10" s="36" t="s">
        <v>91</v>
      </c>
    </row>
    <row r="11" spans="1:2" ht="19.5" customHeight="1">
      <c r="A11" s="37" t="s">
        <v>109</v>
      </c>
      <c r="B11" s="36" t="s">
        <v>92</v>
      </c>
    </row>
    <row r="12" spans="1:2" ht="19.5" customHeight="1">
      <c r="A12" s="37" t="s">
        <v>118</v>
      </c>
      <c r="B12" s="36" t="s">
        <v>93</v>
      </c>
    </row>
    <row r="13" spans="1:2" ht="19.5" customHeight="1">
      <c r="A13" s="37" t="s">
        <v>117</v>
      </c>
      <c r="B13" s="36" t="s">
        <v>94</v>
      </c>
    </row>
    <row r="14" spans="1:2" ht="19.5" customHeight="1">
      <c r="A14" s="37" t="s">
        <v>116</v>
      </c>
      <c r="B14" s="36" t="s">
        <v>95</v>
      </c>
    </row>
    <row r="15" spans="1:2" ht="19.5" customHeight="1">
      <c r="A15" s="37" t="s">
        <v>115</v>
      </c>
      <c r="B15" s="36" t="s">
        <v>96</v>
      </c>
    </row>
    <row r="16" spans="1:2" ht="19.5" customHeight="1">
      <c r="A16" s="37" t="s">
        <v>114</v>
      </c>
      <c r="B16" s="36" t="s">
        <v>97</v>
      </c>
    </row>
    <row r="17" spans="1:2" ht="19.5" customHeight="1">
      <c r="A17" s="37" t="s">
        <v>113</v>
      </c>
      <c r="B17" s="36" t="s">
        <v>98</v>
      </c>
    </row>
    <row r="18" spans="1:11" ht="19.5" customHeight="1">
      <c r="A18" s="37" t="s">
        <v>112</v>
      </c>
      <c r="B18" s="36" t="s">
        <v>99</v>
      </c>
      <c r="K18" s="30"/>
    </row>
    <row r="19" spans="1:2" ht="19.5" customHeight="1">
      <c r="A19" s="37" t="s">
        <v>111</v>
      </c>
      <c r="B19" s="36" t="s">
        <v>100</v>
      </c>
    </row>
    <row r="20" spans="1:2" ht="19.5" customHeight="1">
      <c r="A20" s="37" t="s">
        <v>110</v>
      </c>
      <c r="B20" s="36" t="s">
        <v>101</v>
      </c>
    </row>
    <row r="21" spans="1:2" ht="19.5" customHeight="1">
      <c r="A21" s="37" t="s">
        <v>119</v>
      </c>
      <c r="B21" s="36" t="s">
        <v>102</v>
      </c>
    </row>
    <row r="22" spans="1:2" ht="19.5" customHeight="1">
      <c r="A22" s="37" t="s">
        <v>120</v>
      </c>
      <c r="B22" s="36" t="s">
        <v>94</v>
      </c>
    </row>
    <row r="23" spans="1:2" ht="19.5" customHeight="1">
      <c r="A23" s="37" t="s">
        <v>121</v>
      </c>
      <c r="B23" s="36" t="s">
        <v>103</v>
      </c>
    </row>
    <row r="24" spans="1:2" ht="19.5" customHeight="1">
      <c r="A24" s="37" t="s">
        <v>122</v>
      </c>
      <c r="B24" s="36" t="s">
        <v>104</v>
      </c>
    </row>
    <row r="25" spans="1:2" ht="19.5" customHeight="1" thickBot="1">
      <c r="A25" s="38" t="s">
        <v>123</v>
      </c>
      <c r="B25" s="36" t="s">
        <v>105</v>
      </c>
    </row>
    <row r="26" spans="1:2" ht="12.75">
      <c r="A26" s="39"/>
      <c r="B26" s="39"/>
    </row>
    <row r="27" spans="1:2" ht="12.75">
      <c r="A27" s="40"/>
      <c r="B27" s="40"/>
    </row>
    <row r="28" spans="1:2" ht="12.75">
      <c r="A28" s="40"/>
      <c r="B28" s="40"/>
    </row>
    <row r="29" spans="1:2" ht="18.75" thickBot="1">
      <c r="A29" s="340" t="s">
        <v>81</v>
      </c>
      <c r="B29" s="340"/>
    </row>
    <row r="30" spans="1:2" ht="32.25" thickBot="1">
      <c r="A30" s="32" t="s">
        <v>75</v>
      </c>
      <c r="B30" s="33" t="s">
        <v>80</v>
      </c>
    </row>
    <row r="31" spans="1:2" ht="19.5" customHeight="1">
      <c r="A31" s="41" t="s">
        <v>130</v>
      </c>
      <c r="B31" s="42">
        <v>5</v>
      </c>
    </row>
    <row r="32" spans="1:2" ht="19.5" customHeight="1">
      <c r="A32" s="43" t="s">
        <v>129</v>
      </c>
      <c r="B32" s="44">
        <v>5</v>
      </c>
    </row>
    <row r="33" spans="1:2" ht="19.5" customHeight="1">
      <c r="A33" s="43" t="s">
        <v>124</v>
      </c>
      <c r="B33" s="44">
        <v>7</v>
      </c>
    </row>
    <row r="34" spans="1:2" ht="19.5" customHeight="1">
      <c r="A34" s="43" t="s">
        <v>83</v>
      </c>
      <c r="B34" s="44">
        <v>7</v>
      </c>
    </row>
    <row r="35" spans="1:2" ht="19.5" customHeight="1">
      <c r="A35" s="43" t="s">
        <v>125</v>
      </c>
      <c r="B35" s="44">
        <v>10</v>
      </c>
    </row>
    <row r="36" spans="1:2" ht="19.5" customHeight="1" thickBot="1">
      <c r="A36" s="45" t="s">
        <v>126</v>
      </c>
      <c r="B36" s="46">
        <v>10</v>
      </c>
    </row>
  </sheetData>
  <sheetProtection/>
  <mergeCells count="2">
    <mergeCell ref="A1:B1"/>
    <mergeCell ref="A29:B29"/>
  </mergeCells>
  <printOptions horizontalCentered="1" verticalCentered="1"/>
  <pageMargins left="0.2" right="0.2" top="0.35433070866141736" bottom="0.89" header="0.275590551181102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rightToLeft="1" view="pageBreakPreview" zoomScaleSheetLayoutView="100" zoomScalePageLayoutView="0" workbookViewId="0" topLeftCell="A2">
      <selection activeCell="C13" sqref="C13"/>
    </sheetView>
  </sheetViews>
  <sheetFormatPr defaultColWidth="9.140625" defaultRowHeight="12.75"/>
  <cols>
    <col min="1" max="1" width="18.7109375" style="0" customWidth="1"/>
    <col min="2" max="2" width="8.00390625" style="0" customWidth="1"/>
    <col min="3" max="3" width="11.28125" style="0" customWidth="1"/>
    <col min="4" max="4" width="16.00390625" style="0" customWidth="1"/>
    <col min="5" max="5" width="10.421875" style="0" customWidth="1"/>
    <col min="6" max="6" width="7.00390625" style="0" customWidth="1"/>
    <col min="7" max="7" width="10.7109375" style="0" customWidth="1"/>
    <col min="8" max="8" width="14.00390625" style="0" customWidth="1"/>
    <col min="9" max="9" width="0.71875" style="0" hidden="1" customWidth="1"/>
    <col min="10" max="10" width="8.7109375" style="0" hidden="1" customWidth="1"/>
    <col min="11" max="11" width="26.28125" style="0" hidden="1" customWidth="1"/>
    <col min="12" max="12" width="17.7109375" style="0" hidden="1" customWidth="1"/>
    <col min="13" max="13" width="8.8515625" style="0" customWidth="1"/>
    <col min="14" max="14" width="8.28125" style="0" customWidth="1"/>
    <col min="15" max="15" width="11.7109375" style="0" customWidth="1"/>
    <col min="16" max="16" width="15.57421875" style="0" customWidth="1"/>
    <col min="17" max="17" width="9.140625" style="0" hidden="1" customWidth="1"/>
    <col min="18" max="18" width="0.5625" style="0" hidden="1" customWidth="1"/>
    <col min="19" max="19" width="7.8515625" style="0" customWidth="1"/>
  </cols>
  <sheetData>
    <row r="1" spans="1:16" ht="0" customHeight="1" hidden="1">
      <c r="A1" s="287" t="s">
        <v>74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6" ht="24.75" customHeight="1">
      <c r="A2" s="61" t="s">
        <v>141</v>
      </c>
      <c r="B2" s="61"/>
      <c r="C2" s="65"/>
      <c r="D2" s="65"/>
      <c r="E2" s="288" t="s">
        <v>160</v>
      </c>
      <c r="F2" s="288"/>
      <c r="G2" s="288"/>
      <c r="H2" s="60"/>
      <c r="I2" s="60"/>
      <c r="J2" s="60"/>
      <c r="K2" s="60"/>
      <c r="L2" s="60"/>
      <c r="M2" s="60"/>
      <c r="N2" s="60"/>
      <c r="O2" s="60"/>
      <c r="P2" s="61"/>
    </row>
    <row r="3" spans="1:16" ht="24.75" customHeight="1">
      <c r="A3" s="59"/>
      <c r="B3" s="289" t="s">
        <v>170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59"/>
    </row>
    <row r="4" spans="1:17" ht="32.25" customHeight="1" thickBot="1">
      <c r="A4" s="61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9"/>
      <c r="P4" s="62" t="s">
        <v>138</v>
      </c>
      <c r="Q4" s="28"/>
    </row>
    <row r="5" spans="1:17" ht="18.75" customHeight="1" thickTop="1">
      <c r="A5" s="90" t="s">
        <v>69</v>
      </c>
      <c r="B5" s="279" t="s">
        <v>61</v>
      </c>
      <c r="C5" s="279"/>
      <c r="D5" s="279"/>
      <c r="E5" s="90"/>
      <c r="F5" s="279" t="s">
        <v>73</v>
      </c>
      <c r="G5" s="279"/>
      <c r="H5" s="279"/>
      <c r="I5" s="279" t="s">
        <v>0</v>
      </c>
      <c r="J5" s="279"/>
      <c r="K5" s="279"/>
      <c r="L5" s="279"/>
      <c r="M5" s="279"/>
      <c r="N5" s="279"/>
      <c r="O5" s="279"/>
      <c r="P5" s="279"/>
      <c r="Q5" s="12" t="s">
        <v>69</v>
      </c>
    </row>
    <row r="6" spans="1:17" ht="12.75" customHeight="1">
      <c r="A6" s="284" t="s">
        <v>70</v>
      </c>
      <c r="B6" s="284" t="s">
        <v>16</v>
      </c>
      <c r="C6" s="284" t="s">
        <v>62</v>
      </c>
      <c r="D6" s="284" t="s">
        <v>17</v>
      </c>
      <c r="E6" s="280" t="s">
        <v>143</v>
      </c>
      <c r="F6" s="284" t="s">
        <v>16</v>
      </c>
      <c r="G6" s="284" t="s">
        <v>62</v>
      </c>
      <c r="H6" s="284" t="s">
        <v>17</v>
      </c>
      <c r="I6" s="61"/>
      <c r="J6" s="92" t="s">
        <v>62</v>
      </c>
      <c r="K6" s="92" t="s">
        <v>17</v>
      </c>
      <c r="L6" s="92"/>
      <c r="M6" s="280" t="s">
        <v>143</v>
      </c>
      <c r="N6" s="284" t="s">
        <v>16</v>
      </c>
      <c r="O6" s="284" t="s">
        <v>62</v>
      </c>
      <c r="P6" s="284" t="s">
        <v>17</v>
      </c>
      <c r="Q6" s="291"/>
    </row>
    <row r="7" spans="1:17" ht="35.25" customHeight="1" thickBot="1">
      <c r="A7" s="285"/>
      <c r="B7" s="285"/>
      <c r="C7" s="285"/>
      <c r="D7" s="285"/>
      <c r="E7" s="281"/>
      <c r="F7" s="285"/>
      <c r="G7" s="285"/>
      <c r="H7" s="285"/>
      <c r="I7" s="61"/>
      <c r="J7" s="93"/>
      <c r="K7" s="93"/>
      <c r="L7" s="93"/>
      <c r="M7" s="281"/>
      <c r="N7" s="285"/>
      <c r="O7" s="285"/>
      <c r="P7" s="285"/>
      <c r="Q7" s="292"/>
    </row>
    <row r="8" spans="1:17" ht="30" customHeight="1">
      <c r="A8" s="112" t="s">
        <v>63</v>
      </c>
      <c r="B8" s="118">
        <v>16859</v>
      </c>
      <c r="C8" s="118">
        <v>4096236</v>
      </c>
      <c r="D8" s="118">
        <v>1362110848.212</v>
      </c>
      <c r="E8" s="118">
        <f aca="true" t="shared" si="0" ref="E8:E13">D8/C8</f>
        <v>332.52743450621495</v>
      </c>
      <c r="F8" s="118">
        <v>4021</v>
      </c>
      <c r="G8" s="118">
        <v>605083</v>
      </c>
      <c r="H8" s="118">
        <v>198660394.522</v>
      </c>
      <c r="I8" s="118"/>
      <c r="J8" s="118"/>
      <c r="K8" s="118"/>
      <c r="L8" s="118"/>
      <c r="M8" s="118">
        <f>H8/G8</f>
        <v>328.31924632157904</v>
      </c>
      <c r="N8" s="118">
        <f>F8+B8</f>
        <v>20880</v>
      </c>
      <c r="O8" s="118">
        <f>G8+C8</f>
        <v>4701319</v>
      </c>
      <c r="P8" s="118">
        <f>H8+D8</f>
        <v>1560771242.734</v>
      </c>
      <c r="Q8" s="27"/>
    </row>
    <row r="9" spans="1:17" ht="30" customHeight="1">
      <c r="A9" s="113" t="s">
        <v>64</v>
      </c>
      <c r="B9" s="119">
        <v>19</v>
      </c>
      <c r="C9" s="119">
        <v>23578</v>
      </c>
      <c r="D9" s="119">
        <v>29913490</v>
      </c>
      <c r="E9" s="119">
        <f>D9/C9</f>
        <v>1268.7034523708542</v>
      </c>
      <c r="F9" s="119">
        <v>0</v>
      </c>
      <c r="G9" s="119">
        <v>0</v>
      </c>
      <c r="H9" s="119">
        <v>0</v>
      </c>
      <c r="I9" s="119"/>
      <c r="J9" s="119"/>
      <c r="K9" s="119"/>
      <c r="L9" s="119"/>
      <c r="M9" s="119">
        <v>0</v>
      </c>
      <c r="N9" s="119">
        <f aca="true" t="shared" si="1" ref="N9:N14">F9+B9</f>
        <v>19</v>
      </c>
      <c r="O9" s="119">
        <f aca="true" t="shared" si="2" ref="O9:O14">G9+C9</f>
        <v>23578</v>
      </c>
      <c r="P9" s="119">
        <f aca="true" t="shared" si="3" ref="P9:P14">H9+D9</f>
        <v>29913490</v>
      </c>
      <c r="Q9" s="26"/>
    </row>
    <row r="10" spans="1:17" ht="30" customHeight="1">
      <c r="A10" s="112" t="s">
        <v>65</v>
      </c>
      <c r="B10" s="118">
        <v>489</v>
      </c>
      <c r="C10" s="118">
        <v>502041</v>
      </c>
      <c r="D10" s="118">
        <v>138372336.05</v>
      </c>
      <c r="E10" s="118">
        <f t="shared" si="0"/>
        <v>275.61959292169365</v>
      </c>
      <c r="F10" s="118">
        <v>49</v>
      </c>
      <c r="G10" s="118">
        <v>33150</v>
      </c>
      <c r="H10" s="118">
        <v>11830750</v>
      </c>
      <c r="I10" s="118"/>
      <c r="J10" s="118"/>
      <c r="K10" s="118"/>
      <c r="L10" s="118"/>
      <c r="M10" s="118">
        <f>H10/G10</f>
        <v>356.88536953242834</v>
      </c>
      <c r="N10" s="118">
        <f t="shared" si="1"/>
        <v>538</v>
      </c>
      <c r="O10" s="118">
        <f t="shared" si="2"/>
        <v>535191</v>
      </c>
      <c r="P10" s="118">
        <f t="shared" si="3"/>
        <v>150203086.05</v>
      </c>
      <c r="Q10" s="26"/>
    </row>
    <row r="11" spans="1:17" ht="30" customHeight="1">
      <c r="A11" s="113" t="s">
        <v>67</v>
      </c>
      <c r="B11" s="119">
        <v>29</v>
      </c>
      <c r="C11" s="119">
        <v>6958</v>
      </c>
      <c r="D11" s="119">
        <v>2004750</v>
      </c>
      <c r="E11" s="119">
        <f t="shared" si="0"/>
        <v>288.12158666283415</v>
      </c>
      <c r="F11" s="119">
        <v>10</v>
      </c>
      <c r="G11" s="119">
        <v>2922</v>
      </c>
      <c r="H11" s="119">
        <v>939175</v>
      </c>
      <c r="I11" s="119"/>
      <c r="J11" s="119"/>
      <c r="K11" s="119"/>
      <c r="L11" s="119"/>
      <c r="M11" s="119">
        <v>1</v>
      </c>
      <c r="N11" s="119">
        <f t="shared" si="1"/>
        <v>39</v>
      </c>
      <c r="O11" s="119">
        <f t="shared" si="2"/>
        <v>9880</v>
      </c>
      <c r="P11" s="119">
        <f t="shared" si="3"/>
        <v>2943925</v>
      </c>
      <c r="Q11" s="26"/>
    </row>
    <row r="12" spans="1:17" ht="30" customHeight="1">
      <c r="A12" s="112" t="s">
        <v>155</v>
      </c>
      <c r="B12" s="118">
        <v>38</v>
      </c>
      <c r="C12" s="118">
        <v>46154</v>
      </c>
      <c r="D12" s="118">
        <v>7188750</v>
      </c>
      <c r="E12" s="118">
        <f t="shared" si="0"/>
        <v>155.75573081423062</v>
      </c>
      <c r="F12" s="118">
        <v>8</v>
      </c>
      <c r="G12" s="118">
        <v>2707</v>
      </c>
      <c r="H12" s="118">
        <v>987000</v>
      </c>
      <c r="I12" s="118"/>
      <c r="J12" s="118"/>
      <c r="K12" s="118"/>
      <c r="L12" s="118"/>
      <c r="M12" s="118">
        <f>H12/G12</f>
        <v>364.61026967122274</v>
      </c>
      <c r="N12" s="118">
        <f t="shared" si="1"/>
        <v>46</v>
      </c>
      <c r="O12" s="118">
        <f t="shared" si="2"/>
        <v>48861</v>
      </c>
      <c r="P12" s="118">
        <f t="shared" si="3"/>
        <v>8175750</v>
      </c>
      <c r="Q12" s="26"/>
    </row>
    <row r="13" spans="1:17" ht="30" customHeight="1">
      <c r="A13" s="150" t="s">
        <v>66</v>
      </c>
      <c r="B13" s="171">
        <v>40</v>
      </c>
      <c r="C13" s="171">
        <v>10269</v>
      </c>
      <c r="D13" s="171">
        <v>4302875</v>
      </c>
      <c r="E13" s="119">
        <f t="shared" si="0"/>
        <v>419.0159703963385</v>
      </c>
      <c r="F13" s="171">
        <v>4</v>
      </c>
      <c r="G13" s="171">
        <v>599</v>
      </c>
      <c r="H13" s="171">
        <v>226950</v>
      </c>
      <c r="I13" s="171"/>
      <c r="J13" s="171"/>
      <c r="K13" s="171"/>
      <c r="L13" s="171"/>
      <c r="M13" s="119">
        <v>2</v>
      </c>
      <c r="N13" s="171">
        <f t="shared" si="1"/>
        <v>44</v>
      </c>
      <c r="O13" s="171">
        <f t="shared" si="2"/>
        <v>10868</v>
      </c>
      <c r="P13" s="171">
        <f t="shared" si="3"/>
        <v>4529825</v>
      </c>
      <c r="Q13" s="70"/>
    </row>
    <row r="14" spans="1:18" ht="30" customHeight="1" thickBot="1">
      <c r="A14" s="172" t="s">
        <v>0</v>
      </c>
      <c r="B14" s="173">
        <f aca="true" t="shared" si="4" ref="B14:H14">SUM(B8:B13)</f>
        <v>17474</v>
      </c>
      <c r="C14" s="173">
        <f t="shared" si="4"/>
        <v>4685236</v>
      </c>
      <c r="D14" s="173">
        <f t="shared" si="4"/>
        <v>1543893049.2619998</v>
      </c>
      <c r="E14" s="173">
        <f>D14/C14</f>
        <v>329.5230057273529</v>
      </c>
      <c r="F14" s="173">
        <f t="shared" si="4"/>
        <v>4092</v>
      </c>
      <c r="G14" s="173">
        <f t="shared" si="4"/>
        <v>644461</v>
      </c>
      <c r="H14" s="173">
        <f t="shared" si="4"/>
        <v>212644269.522</v>
      </c>
      <c r="I14" s="173"/>
      <c r="J14" s="173"/>
      <c r="K14" s="173"/>
      <c r="L14" s="173"/>
      <c r="M14" s="173">
        <f>H14/G14</f>
        <v>329.95676933437403</v>
      </c>
      <c r="N14" s="173">
        <f t="shared" si="1"/>
        <v>21566</v>
      </c>
      <c r="O14" s="173">
        <f t="shared" si="2"/>
        <v>5329697</v>
      </c>
      <c r="P14" s="173">
        <f t="shared" si="3"/>
        <v>1756537318.784</v>
      </c>
      <c r="Q14" s="71"/>
      <c r="R14" s="72"/>
    </row>
    <row r="15" spans="1:16" ht="20.25" customHeight="1" thickTop="1">
      <c r="A15" s="286" t="s">
        <v>207</v>
      </c>
      <c r="B15" s="286"/>
      <c r="C15" s="286"/>
      <c r="D15" s="286"/>
      <c r="E15" s="286"/>
      <c r="F15" s="286"/>
      <c r="G15" s="286"/>
      <c r="H15" s="114"/>
      <c r="I15" s="114"/>
      <c r="J15" s="278"/>
      <c r="K15" s="278"/>
      <c r="L15" s="278"/>
      <c r="M15" s="278"/>
      <c r="N15" s="278"/>
      <c r="O15" s="278"/>
      <c r="P15" s="114"/>
    </row>
    <row r="16" spans="1:16" ht="15" customHeight="1">
      <c r="A16" s="278" t="s">
        <v>205</v>
      </c>
      <c r="B16" s="278"/>
      <c r="C16" s="278"/>
      <c r="D16" s="278"/>
      <c r="E16" s="278"/>
      <c r="F16" s="115"/>
      <c r="G16" s="115"/>
      <c r="H16" s="115"/>
      <c r="I16" s="116"/>
      <c r="J16" s="282"/>
      <c r="K16" s="282"/>
      <c r="L16" s="283"/>
      <c r="M16" s="117"/>
      <c r="N16" s="115"/>
      <c r="O16" s="115"/>
      <c r="P16" s="115"/>
    </row>
    <row r="19" ht="12.75">
      <c r="J19" s="25"/>
    </row>
    <row r="20" ht="12.75">
      <c r="J20" s="25"/>
    </row>
    <row r="21" ht="12.75">
      <c r="J21" s="25"/>
    </row>
    <row r="22" ht="12.75">
      <c r="J22" s="25"/>
    </row>
    <row r="23" spans="6:10" ht="15">
      <c r="F23" s="290"/>
      <c r="G23" s="290"/>
      <c r="J23" s="25"/>
    </row>
    <row r="24" ht="12.75">
      <c r="J24" s="25"/>
    </row>
    <row r="25" ht="12.75">
      <c r="J25" s="25"/>
    </row>
    <row r="28" ht="12.75">
      <c r="J28" s="25"/>
    </row>
    <row r="29" ht="12.75">
      <c r="J29" s="25"/>
    </row>
    <row r="31" ht="18">
      <c r="H31" s="48"/>
    </row>
    <row r="32" spans="7:10" ht="15">
      <c r="G32" s="58"/>
      <c r="J32" s="25"/>
    </row>
    <row r="33" ht="12.75">
      <c r="J33" s="25"/>
    </row>
    <row r="38" ht="12.75" hidden="1"/>
    <row r="39" ht="12.75" hidden="1"/>
    <row r="40" ht="12.75" hidden="1"/>
    <row r="41" ht="12.75" hidden="1"/>
    <row r="42" ht="12.75" hidden="1"/>
  </sheetData>
  <sheetProtection/>
  <mergeCells count="25">
    <mergeCell ref="F23:G23"/>
    <mergeCell ref="Q6:Q7"/>
    <mergeCell ref="O6:O7"/>
    <mergeCell ref="P6:P7"/>
    <mergeCell ref="N6:N7"/>
    <mergeCell ref="M6:M7"/>
    <mergeCell ref="A1:P1"/>
    <mergeCell ref="A6:A7"/>
    <mergeCell ref="E2:G2"/>
    <mergeCell ref="D6:D7"/>
    <mergeCell ref="B3:O3"/>
    <mergeCell ref="B6:B7"/>
    <mergeCell ref="C6:C7"/>
    <mergeCell ref="H6:H7"/>
    <mergeCell ref="F6:F7"/>
    <mergeCell ref="A16:E16"/>
    <mergeCell ref="B5:D5"/>
    <mergeCell ref="F5:H5"/>
    <mergeCell ref="I5:P5"/>
    <mergeCell ref="E6:E7"/>
    <mergeCell ref="J16:L16"/>
    <mergeCell ref="J15:L15"/>
    <mergeCell ref="G6:G7"/>
    <mergeCell ref="M15:O15"/>
    <mergeCell ref="A15:G15"/>
  </mergeCells>
  <printOptions horizontalCentered="1" verticalCentered="1"/>
  <pageMargins left="0.3" right="0.38" top="1.52" bottom="0.79" header="0.511811023622047" footer="0.87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30"/>
  <sheetViews>
    <sheetView rightToLeft="1" view="pageBreakPreview" zoomScaleSheetLayoutView="100" zoomScalePageLayoutView="0" workbookViewId="0" topLeftCell="A7">
      <selection activeCell="G26" sqref="G26"/>
    </sheetView>
  </sheetViews>
  <sheetFormatPr defaultColWidth="9.140625" defaultRowHeight="12.75"/>
  <cols>
    <col min="1" max="1" width="11.140625" style="1" customWidth="1"/>
    <col min="2" max="2" width="12.140625" style="1" customWidth="1"/>
    <col min="3" max="3" width="19.140625" style="1" customWidth="1"/>
    <col min="4" max="4" width="8.140625" style="1" customWidth="1"/>
    <col min="5" max="5" width="16.57421875" style="1" customWidth="1"/>
    <col min="6" max="6" width="10.28125" style="1" customWidth="1"/>
    <col min="7" max="7" width="14.8515625" style="1" customWidth="1"/>
    <col min="8" max="8" width="7.421875" style="1" customWidth="1"/>
    <col min="9" max="9" width="13.421875" style="1" customWidth="1"/>
    <col min="10" max="10" width="6.00390625" style="1" customWidth="1"/>
    <col min="11" max="11" width="9.8515625" style="1" bestFit="1" customWidth="1"/>
    <col min="12" max="12" width="8.00390625" style="1" customWidth="1"/>
    <col min="13" max="13" width="16.7109375" style="1" customWidth="1"/>
    <col min="14" max="14" width="10.28125" style="1" customWidth="1"/>
    <col min="15" max="15" width="19.421875" style="1" customWidth="1"/>
    <col min="16" max="16384" width="9.140625" style="1" customWidth="1"/>
  </cols>
  <sheetData>
    <row r="1" spans="1:9" s="9" customFormat="1" ht="16.5" customHeight="1">
      <c r="A1" s="24"/>
      <c r="B1" s="24"/>
      <c r="C1" s="24"/>
      <c r="D1" s="272"/>
      <c r="E1" s="272"/>
      <c r="F1" s="24"/>
      <c r="G1" s="24"/>
      <c r="H1" s="24"/>
      <c r="I1" s="24"/>
    </row>
    <row r="2" spans="1:15" s="9" customFormat="1" ht="25.5" customHeight="1">
      <c r="A2" s="295" t="s">
        <v>161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</row>
    <row r="3" spans="1:15" s="9" customFormat="1" ht="25.5" customHeight="1">
      <c r="A3" s="294" t="s">
        <v>171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5" s="10" customFormat="1" ht="25.5" customHeight="1" thickBot="1">
      <c r="A4" s="298"/>
      <c r="B4" s="298"/>
      <c r="C4" s="122"/>
      <c r="D4" s="122"/>
      <c r="E4" s="122"/>
      <c r="F4" s="122"/>
      <c r="G4" s="122"/>
      <c r="H4" s="122"/>
      <c r="I4" s="123"/>
      <c r="J4" s="124"/>
      <c r="K4" s="122"/>
      <c r="L4" s="122"/>
      <c r="M4" s="122"/>
      <c r="N4" s="122"/>
      <c r="O4" s="122" t="s">
        <v>138</v>
      </c>
    </row>
    <row r="5" spans="1:15" s="10" customFormat="1" ht="25.5" customHeight="1" thickTop="1">
      <c r="A5" s="125"/>
      <c r="B5" s="293" t="s">
        <v>147</v>
      </c>
      <c r="C5" s="293"/>
      <c r="D5" s="293" t="s">
        <v>148</v>
      </c>
      <c r="E5" s="293"/>
      <c r="F5" s="293" t="s">
        <v>24</v>
      </c>
      <c r="G5" s="293"/>
      <c r="H5" s="293" t="s">
        <v>149</v>
      </c>
      <c r="I5" s="293"/>
      <c r="J5" s="293" t="s">
        <v>150</v>
      </c>
      <c r="K5" s="293"/>
      <c r="L5" s="293" t="s">
        <v>151</v>
      </c>
      <c r="M5" s="293"/>
      <c r="N5" s="296" t="s">
        <v>146</v>
      </c>
      <c r="O5" s="296"/>
    </row>
    <row r="6" spans="1:15" s="10" customFormat="1" ht="25.5" customHeight="1" thickBot="1">
      <c r="A6" s="126" t="s">
        <v>137</v>
      </c>
      <c r="B6" s="126" t="s">
        <v>16</v>
      </c>
      <c r="C6" s="126" t="s">
        <v>35</v>
      </c>
      <c r="D6" s="126" t="s">
        <v>16</v>
      </c>
      <c r="E6" s="126" t="s">
        <v>35</v>
      </c>
      <c r="F6" s="185" t="s">
        <v>16</v>
      </c>
      <c r="G6" s="126" t="s">
        <v>35</v>
      </c>
      <c r="H6" s="126" t="s">
        <v>16</v>
      </c>
      <c r="I6" s="126" t="s">
        <v>35</v>
      </c>
      <c r="J6" s="126" t="s">
        <v>16</v>
      </c>
      <c r="K6" s="126" t="s">
        <v>35</v>
      </c>
      <c r="L6" s="126" t="s">
        <v>16</v>
      </c>
      <c r="M6" s="126" t="s">
        <v>35</v>
      </c>
      <c r="N6" s="126" t="s">
        <v>16</v>
      </c>
      <c r="O6" s="126" t="s">
        <v>35</v>
      </c>
    </row>
    <row r="7" spans="1:15" ht="25.5" customHeight="1">
      <c r="A7" s="131" t="s">
        <v>37</v>
      </c>
      <c r="B7" s="132">
        <v>985</v>
      </c>
      <c r="C7" s="132">
        <v>82965750</v>
      </c>
      <c r="D7" s="132">
        <v>230</v>
      </c>
      <c r="E7" s="132">
        <v>10876700</v>
      </c>
      <c r="F7" s="182">
        <v>6</v>
      </c>
      <c r="G7" s="132">
        <v>264000</v>
      </c>
      <c r="H7" s="132">
        <v>15</v>
      </c>
      <c r="I7" s="132">
        <v>245000</v>
      </c>
      <c r="J7" s="132">
        <v>0</v>
      </c>
      <c r="K7" s="132">
        <v>0</v>
      </c>
      <c r="L7" s="132">
        <v>201</v>
      </c>
      <c r="M7" s="132">
        <v>20712950</v>
      </c>
      <c r="N7" s="132">
        <v>1437</v>
      </c>
      <c r="O7" s="133">
        <v>115064400</v>
      </c>
    </row>
    <row r="8" spans="1:15" ht="25.5" customHeight="1">
      <c r="A8" s="130" t="s">
        <v>3</v>
      </c>
      <c r="B8" s="129">
        <v>1518</v>
      </c>
      <c r="C8" s="129">
        <v>87302690</v>
      </c>
      <c r="D8" s="129">
        <v>206</v>
      </c>
      <c r="E8" s="129">
        <v>9655655</v>
      </c>
      <c r="F8" s="183">
        <v>1</v>
      </c>
      <c r="G8" s="129">
        <v>85000</v>
      </c>
      <c r="H8" s="129">
        <v>0</v>
      </c>
      <c r="I8" s="129">
        <v>0</v>
      </c>
      <c r="J8" s="129">
        <v>0</v>
      </c>
      <c r="K8" s="129">
        <v>0</v>
      </c>
      <c r="L8" s="129">
        <v>10</v>
      </c>
      <c r="M8" s="129">
        <v>895200</v>
      </c>
      <c r="N8" s="129">
        <v>1735</v>
      </c>
      <c r="O8" s="129">
        <v>97938545</v>
      </c>
    </row>
    <row r="9" spans="1:15" ht="25.5" customHeight="1" hidden="1">
      <c r="A9" s="127" t="s">
        <v>5</v>
      </c>
      <c r="B9" s="128">
        <v>3014</v>
      </c>
      <c r="C9" s="128">
        <v>398738885</v>
      </c>
      <c r="D9" s="128">
        <v>669</v>
      </c>
      <c r="E9" s="128">
        <v>49700485</v>
      </c>
      <c r="F9" s="184">
        <v>4</v>
      </c>
      <c r="G9" s="128">
        <v>327000</v>
      </c>
      <c r="H9" s="128">
        <v>28</v>
      </c>
      <c r="I9" s="128">
        <v>643000</v>
      </c>
      <c r="J9" s="128">
        <v>0</v>
      </c>
      <c r="K9" s="128">
        <v>0</v>
      </c>
      <c r="L9" s="128">
        <v>1125</v>
      </c>
      <c r="M9" s="128">
        <v>188763285</v>
      </c>
      <c r="N9" s="128">
        <v>4840</v>
      </c>
      <c r="O9" s="129">
        <v>638172655</v>
      </c>
    </row>
    <row r="10" spans="1:15" ht="25.5" customHeight="1">
      <c r="A10" s="231" t="s">
        <v>4</v>
      </c>
      <c r="B10" s="132">
        <v>3014</v>
      </c>
      <c r="C10" s="132">
        <v>398738885</v>
      </c>
      <c r="D10" s="132">
        <v>669</v>
      </c>
      <c r="E10" s="132">
        <v>49700485</v>
      </c>
      <c r="F10" s="133">
        <v>4</v>
      </c>
      <c r="G10" s="132">
        <v>327000</v>
      </c>
      <c r="H10" s="132">
        <v>28</v>
      </c>
      <c r="I10" s="132">
        <v>643000</v>
      </c>
      <c r="J10" s="132">
        <v>0</v>
      </c>
      <c r="K10" s="132">
        <v>0</v>
      </c>
      <c r="L10" s="133">
        <v>1125</v>
      </c>
      <c r="M10" s="132">
        <v>188763285</v>
      </c>
      <c r="N10" s="132">
        <v>4840</v>
      </c>
      <c r="O10" s="132">
        <v>638172655</v>
      </c>
    </row>
    <row r="11" spans="1:15" ht="25.5" customHeight="1">
      <c r="A11" s="130" t="s">
        <v>6</v>
      </c>
      <c r="B11" s="130">
        <v>1429</v>
      </c>
      <c r="C11" s="130">
        <v>120770123.212</v>
      </c>
      <c r="D11" s="130">
        <v>304</v>
      </c>
      <c r="E11" s="130">
        <v>15621993</v>
      </c>
      <c r="F11" s="130">
        <v>0</v>
      </c>
      <c r="G11" s="130">
        <v>0</v>
      </c>
      <c r="H11" s="130">
        <v>1</v>
      </c>
      <c r="I11" s="130">
        <v>21500</v>
      </c>
      <c r="J11" s="130">
        <v>0</v>
      </c>
      <c r="K11" s="130">
        <v>0</v>
      </c>
      <c r="L11" s="130">
        <v>38</v>
      </c>
      <c r="M11" s="130">
        <v>3467988</v>
      </c>
      <c r="N11" s="130">
        <v>1772</v>
      </c>
      <c r="O11" s="130">
        <v>139881604.212</v>
      </c>
    </row>
    <row r="12" spans="1:15" ht="25.5" customHeight="1">
      <c r="A12" s="131" t="s">
        <v>7</v>
      </c>
      <c r="B12" s="133">
        <v>1307</v>
      </c>
      <c r="C12" s="133">
        <v>88676803.8</v>
      </c>
      <c r="D12" s="133">
        <v>401</v>
      </c>
      <c r="E12" s="133">
        <v>19198400</v>
      </c>
      <c r="F12" s="227">
        <v>1</v>
      </c>
      <c r="G12" s="133">
        <v>133000</v>
      </c>
      <c r="H12" s="133">
        <v>13</v>
      </c>
      <c r="I12" s="133">
        <v>184000</v>
      </c>
      <c r="J12" s="133">
        <v>0</v>
      </c>
      <c r="K12" s="133">
        <v>0</v>
      </c>
      <c r="L12" s="133">
        <v>174</v>
      </c>
      <c r="M12" s="133">
        <v>21260000</v>
      </c>
      <c r="N12" s="133">
        <v>1896</v>
      </c>
      <c r="O12" s="133">
        <v>129452203.8</v>
      </c>
    </row>
    <row r="13" spans="1:15" ht="25.5" customHeight="1">
      <c r="A13" s="130" t="s">
        <v>12</v>
      </c>
      <c r="B13" s="128">
        <v>1185</v>
      </c>
      <c r="C13" s="128">
        <v>76078435</v>
      </c>
      <c r="D13" s="128">
        <v>301</v>
      </c>
      <c r="E13" s="128">
        <v>13601640</v>
      </c>
      <c r="F13" s="184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128">
        <v>8</v>
      </c>
      <c r="M13" s="128">
        <v>684900</v>
      </c>
      <c r="N13" s="128">
        <v>1494</v>
      </c>
      <c r="O13" s="129">
        <v>90364975</v>
      </c>
    </row>
    <row r="14" spans="1:15" s="64" customFormat="1" ht="25.5" customHeight="1">
      <c r="A14" s="226" t="s">
        <v>2</v>
      </c>
      <c r="B14" s="133">
        <v>307</v>
      </c>
      <c r="C14" s="133">
        <v>19942600</v>
      </c>
      <c r="D14" s="133">
        <v>101</v>
      </c>
      <c r="E14" s="133">
        <v>4664587.5</v>
      </c>
      <c r="F14" s="227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12</v>
      </c>
      <c r="M14" s="133">
        <v>511100</v>
      </c>
      <c r="N14" s="133">
        <v>420</v>
      </c>
      <c r="O14" s="133">
        <v>25118287.5</v>
      </c>
    </row>
    <row r="15" spans="1:15" s="191" customFormat="1" ht="25.5" customHeight="1">
      <c r="A15" s="127" t="s">
        <v>8</v>
      </c>
      <c r="B15" s="128">
        <v>872</v>
      </c>
      <c r="C15" s="128">
        <v>82714445</v>
      </c>
      <c r="D15" s="128">
        <v>263</v>
      </c>
      <c r="E15" s="128">
        <v>14731305</v>
      </c>
      <c r="F15" s="184">
        <v>0</v>
      </c>
      <c r="G15" s="128">
        <v>0</v>
      </c>
      <c r="H15" s="128">
        <v>3</v>
      </c>
      <c r="I15" s="128">
        <v>58500</v>
      </c>
      <c r="J15" s="128">
        <v>0</v>
      </c>
      <c r="K15" s="128">
        <v>0</v>
      </c>
      <c r="L15" s="128">
        <v>95</v>
      </c>
      <c r="M15" s="128">
        <v>13451830</v>
      </c>
      <c r="N15" s="128">
        <v>1233</v>
      </c>
      <c r="O15" s="129">
        <v>110956080</v>
      </c>
    </row>
    <row r="16" spans="1:15" s="64" customFormat="1" ht="25.5" customHeight="1">
      <c r="A16" s="226" t="s">
        <v>72</v>
      </c>
      <c r="B16" s="133">
        <v>1158</v>
      </c>
      <c r="C16" s="133">
        <v>59636320</v>
      </c>
      <c r="D16" s="133">
        <v>119</v>
      </c>
      <c r="E16" s="133">
        <v>3877906.022</v>
      </c>
      <c r="F16" s="227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6</v>
      </c>
      <c r="M16" s="133">
        <v>539800</v>
      </c>
      <c r="N16" s="133">
        <v>1283</v>
      </c>
      <c r="O16" s="133">
        <v>64054026.022</v>
      </c>
    </row>
    <row r="17" spans="1:15" s="191" customFormat="1" ht="25.5" customHeight="1">
      <c r="A17" s="127" t="s">
        <v>10</v>
      </c>
      <c r="B17" s="128">
        <v>738</v>
      </c>
      <c r="C17" s="128">
        <v>53861344.25</v>
      </c>
      <c r="D17" s="128">
        <v>71</v>
      </c>
      <c r="E17" s="128">
        <v>3332145</v>
      </c>
      <c r="F17" s="184">
        <v>0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19</v>
      </c>
      <c r="M17" s="128">
        <v>3038850</v>
      </c>
      <c r="N17" s="128">
        <v>828</v>
      </c>
      <c r="O17" s="129">
        <v>60232339.25</v>
      </c>
    </row>
    <row r="18" spans="1:15" s="64" customFormat="1" ht="25.5" customHeight="1">
      <c r="A18" s="226" t="s">
        <v>11</v>
      </c>
      <c r="B18" s="133">
        <v>1197</v>
      </c>
      <c r="C18" s="133">
        <v>58849675</v>
      </c>
      <c r="D18" s="133">
        <v>538</v>
      </c>
      <c r="E18" s="133">
        <v>16993475</v>
      </c>
      <c r="F18" s="227">
        <v>2</v>
      </c>
      <c r="G18" s="133">
        <v>41250</v>
      </c>
      <c r="H18" s="133">
        <v>7</v>
      </c>
      <c r="I18" s="133">
        <v>52650</v>
      </c>
      <c r="J18" s="133">
        <v>0</v>
      </c>
      <c r="K18" s="133">
        <v>0</v>
      </c>
      <c r="L18" s="133">
        <v>33</v>
      </c>
      <c r="M18" s="133">
        <v>4074250</v>
      </c>
      <c r="N18" s="133">
        <v>1777</v>
      </c>
      <c r="O18" s="133">
        <v>80011300</v>
      </c>
    </row>
    <row r="19" spans="1:15" s="191" customFormat="1" ht="25.5" customHeight="1">
      <c r="A19" s="127" t="s">
        <v>13</v>
      </c>
      <c r="B19" s="128">
        <v>742</v>
      </c>
      <c r="C19" s="128">
        <v>36600517</v>
      </c>
      <c r="D19" s="128">
        <v>244</v>
      </c>
      <c r="E19" s="128">
        <v>8333908</v>
      </c>
      <c r="F19" s="184">
        <v>1</v>
      </c>
      <c r="G19" s="128">
        <v>45900</v>
      </c>
      <c r="H19" s="128">
        <v>0</v>
      </c>
      <c r="I19" s="128">
        <v>0</v>
      </c>
      <c r="J19" s="128">
        <v>0</v>
      </c>
      <c r="K19" s="128">
        <v>0</v>
      </c>
      <c r="L19" s="128">
        <v>61</v>
      </c>
      <c r="M19" s="128">
        <v>3080700</v>
      </c>
      <c r="N19" s="128">
        <v>1048</v>
      </c>
      <c r="O19" s="129">
        <v>48061025</v>
      </c>
    </row>
    <row r="20" spans="1:16" s="64" customFormat="1" ht="25.5" customHeight="1">
      <c r="A20" s="228" t="s">
        <v>14</v>
      </c>
      <c r="B20" s="149">
        <v>1239</v>
      </c>
      <c r="C20" s="149">
        <v>117065008</v>
      </c>
      <c r="D20" s="149">
        <v>632</v>
      </c>
      <c r="E20" s="149">
        <v>41592270</v>
      </c>
      <c r="F20" s="229">
        <v>3</v>
      </c>
      <c r="G20" s="149">
        <v>834000</v>
      </c>
      <c r="H20" s="149">
        <v>14</v>
      </c>
      <c r="I20" s="149">
        <v>329000</v>
      </c>
      <c r="J20" s="149">
        <v>1</v>
      </c>
      <c r="K20" s="149">
        <v>30000</v>
      </c>
      <c r="L20" s="149">
        <v>1</v>
      </c>
      <c r="M20" s="149">
        <v>209600</v>
      </c>
      <c r="N20" s="149">
        <v>1890</v>
      </c>
      <c r="O20" s="149">
        <v>160059878</v>
      </c>
      <c r="P20" s="191"/>
    </row>
    <row r="21" spans="1:15" s="191" customFormat="1" ht="25.5" customHeight="1" thickBot="1">
      <c r="A21" s="230" t="s">
        <v>0</v>
      </c>
      <c r="B21" s="232">
        <v>15691</v>
      </c>
      <c r="C21" s="232">
        <v>1283202596.262</v>
      </c>
      <c r="D21" s="232">
        <v>4079</v>
      </c>
      <c r="E21" s="232">
        <v>212180469.522</v>
      </c>
      <c r="F21" s="232">
        <v>18</v>
      </c>
      <c r="G21" s="232">
        <v>1730150</v>
      </c>
      <c r="H21" s="232">
        <v>81</v>
      </c>
      <c r="I21" s="232">
        <v>1533650</v>
      </c>
      <c r="J21" s="232">
        <v>1</v>
      </c>
      <c r="K21" s="232">
        <v>30000</v>
      </c>
      <c r="L21" s="232">
        <v>1783</v>
      </c>
      <c r="M21" s="232">
        <v>260690453</v>
      </c>
      <c r="N21" s="232">
        <v>21653</v>
      </c>
      <c r="O21" s="232">
        <v>1759367318.784</v>
      </c>
    </row>
    <row r="22" spans="1:18" ht="15.75" customHeight="1">
      <c r="A22" s="297"/>
      <c r="B22" s="297"/>
      <c r="C22" s="297"/>
      <c r="D22" s="297"/>
      <c r="E22" s="297"/>
      <c r="F22" s="297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</row>
    <row r="23" spans="9:15" ht="18">
      <c r="I23" s="55"/>
      <c r="J23" s="55"/>
      <c r="K23" s="55"/>
      <c r="L23" s="55"/>
      <c r="M23" s="55"/>
      <c r="N23" s="55"/>
      <c r="O23" s="55"/>
    </row>
    <row r="24" spans="9:15" ht="21.75" customHeight="1">
      <c r="I24" s="55"/>
      <c r="J24" s="55"/>
      <c r="K24" s="55"/>
      <c r="L24" s="55"/>
      <c r="M24" s="55"/>
      <c r="N24" s="55"/>
      <c r="O24" s="55"/>
    </row>
    <row r="25" ht="15" customHeight="1"/>
    <row r="26" ht="12.75" customHeight="1"/>
    <row r="27" ht="12.75" customHeight="1"/>
    <row r="28" ht="12.75">
      <c r="G28" s="1" t="s">
        <v>133</v>
      </c>
    </row>
    <row r="30" ht="12.75">
      <c r="E30" s="1" t="s">
        <v>134</v>
      </c>
    </row>
    <row r="39" ht="12.75" hidden="1"/>
    <row r="40" ht="12.75" hidden="1"/>
    <row r="41" ht="12.75" hidden="1"/>
    <row r="42" ht="12.75" hidden="1"/>
    <row r="43" ht="12.75" hidden="1"/>
  </sheetData>
  <sheetProtection/>
  <mergeCells count="12">
    <mergeCell ref="A22:F22"/>
    <mergeCell ref="A4:B4"/>
    <mergeCell ref="B5:C5"/>
    <mergeCell ref="D1:E1"/>
    <mergeCell ref="D5:E5"/>
    <mergeCell ref="F5:G5"/>
    <mergeCell ref="H5:I5"/>
    <mergeCell ref="A3:O3"/>
    <mergeCell ref="A2:O2"/>
    <mergeCell ref="N5:O5"/>
    <mergeCell ref="J5:K5"/>
    <mergeCell ref="L5:M5"/>
  </mergeCells>
  <printOptions horizontalCentered="1" verticalCentered="1"/>
  <pageMargins left="0.2" right="0.53" top="0.54" bottom="0.38" header="0.393700787401575" footer="0.64"/>
  <pageSetup horizontalDpi="600" verticalDpi="600" orientation="landscape" paperSize="9" scale="70" r:id="rId1"/>
  <headerFooter alignWithMargins="0">
    <oddHeader>&amp;C
</oddHeader>
  </headerFooter>
  <rowBreaks count="1" manualBreakCount="1">
    <brk id="2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rightToLeft="1" view="pageBreakPreview" zoomScaleSheetLayoutView="100" workbookViewId="0" topLeftCell="A7">
      <selection activeCell="H29" sqref="H29"/>
    </sheetView>
  </sheetViews>
  <sheetFormatPr defaultColWidth="9.140625" defaultRowHeight="12.75"/>
  <cols>
    <col min="1" max="1" width="12.57421875" style="0" customWidth="1"/>
    <col min="2" max="2" width="9.8515625" style="0" customWidth="1"/>
    <col min="3" max="3" width="18.8515625" style="0" customWidth="1"/>
    <col min="4" max="4" width="8.00390625" style="0" customWidth="1"/>
    <col min="5" max="5" width="17.00390625" style="0" customWidth="1"/>
    <col min="6" max="6" width="4.8515625" style="0" customWidth="1"/>
    <col min="7" max="7" width="13.57421875" style="0" customWidth="1"/>
    <col min="8" max="8" width="6.00390625" style="0" customWidth="1"/>
    <col min="9" max="9" width="13.57421875" style="0" customWidth="1"/>
    <col min="10" max="10" width="5.140625" style="0" customWidth="1"/>
    <col min="11" max="11" width="10.421875" style="0" customWidth="1"/>
    <col min="12" max="12" width="8.57421875" style="0" customWidth="1"/>
    <col min="13" max="13" width="16.57421875" style="0" customWidth="1"/>
    <col min="14" max="14" width="9.7109375" style="0" customWidth="1"/>
    <col min="15" max="15" width="19.140625" style="0" customWidth="1"/>
  </cols>
  <sheetData>
    <row r="1" spans="1:10" ht="16.5" customHeight="1">
      <c r="A1" s="272"/>
      <c r="B1" s="272"/>
      <c r="C1" s="272"/>
      <c r="D1" s="272"/>
      <c r="E1" s="272"/>
      <c r="F1" s="272"/>
      <c r="G1" s="272"/>
      <c r="H1" s="272"/>
      <c r="I1" s="272"/>
      <c r="J1" s="24"/>
    </row>
    <row r="2" spans="1:15" ht="27" customHeight="1">
      <c r="A2" s="295" t="s">
        <v>162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122"/>
      <c r="O2" s="122"/>
    </row>
    <row r="3" spans="1:15" ht="12.75" customHeight="1">
      <c r="A3" s="294" t="s">
        <v>172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 t="s">
        <v>138</v>
      </c>
      <c r="O3" s="294"/>
    </row>
    <row r="4" spans="1:15" ht="12.75" customHeight="1" thickBo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</row>
    <row r="5" spans="1:15" ht="19.5" customHeight="1" thickTop="1">
      <c r="A5" s="134"/>
      <c r="B5" s="300" t="s">
        <v>22</v>
      </c>
      <c r="C5" s="300"/>
      <c r="D5" s="300" t="s">
        <v>23</v>
      </c>
      <c r="E5" s="300"/>
      <c r="F5" s="300" t="s">
        <v>144</v>
      </c>
      <c r="G5" s="300"/>
      <c r="H5" s="300" t="s">
        <v>25</v>
      </c>
      <c r="I5" s="300"/>
      <c r="J5" s="300" t="s">
        <v>36</v>
      </c>
      <c r="K5" s="300"/>
      <c r="L5" s="300" t="s">
        <v>26</v>
      </c>
      <c r="M5" s="300"/>
      <c r="N5" s="303" t="s">
        <v>0</v>
      </c>
      <c r="O5" s="135"/>
    </row>
    <row r="6" spans="1:15" ht="10.5" customHeight="1" thickBot="1">
      <c r="A6" s="136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4"/>
      <c r="O6" s="137"/>
    </row>
    <row r="7" spans="1:15" ht="24.75" customHeight="1" thickBot="1">
      <c r="A7" s="138" t="s">
        <v>57</v>
      </c>
      <c r="B7" s="138" t="s">
        <v>16</v>
      </c>
      <c r="C7" s="138" t="s">
        <v>35</v>
      </c>
      <c r="D7" s="138" t="s">
        <v>16</v>
      </c>
      <c r="E7" s="138" t="s">
        <v>35</v>
      </c>
      <c r="F7" s="138" t="s">
        <v>16</v>
      </c>
      <c r="G7" s="138" t="s">
        <v>35</v>
      </c>
      <c r="H7" s="138" t="s">
        <v>16</v>
      </c>
      <c r="I7" s="138" t="s">
        <v>35</v>
      </c>
      <c r="J7" s="186" t="s">
        <v>16</v>
      </c>
      <c r="K7" s="186" t="s">
        <v>35</v>
      </c>
      <c r="L7" s="139" t="s">
        <v>16</v>
      </c>
      <c r="M7" s="139" t="s">
        <v>35</v>
      </c>
      <c r="N7" s="139" t="s">
        <v>16</v>
      </c>
      <c r="O7" s="139" t="s">
        <v>35</v>
      </c>
    </row>
    <row r="8" spans="1:15" ht="24.75" customHeight="1">
      <c r="A8" s="140" t="s">
        <v>44</v>
      </c>
      <c r="B8" s="129">
        <v>821</v>
      </c>
      <c r="C8" s="129">
        <v>75194855</v>
      </c>
      <c r="D8" s="129">
        <v>183</v>
      </c>
      <c r="E8" s="129">
        <v>9890575</v>
      </c>
      <c r="F8" s="129">
        <v>2</v>
      </c>
      <c r="G8" s="129">
        <v>41250</v>
      </c>
      <c r="H8" s="129">
        <v>10</v>
      </c>
      <c r="I8" s="129">
        <v>174500</v>
      </c>
      <c r="J8" s="183">
        <v>0</v>
      </c>
      <c r="K8" s="183">
        <v>0</v>
      </c>
      <c r="L8" s="129">
        <v>108</v>
      </c>
      <c r="M8" s="129">
        <v>16802000</v>
      </c>
      <c r="N8" s="129">
        <v>1124</v>
      </c>
      <c r="O8" s="129">
        <v>102103180</v>
      </c>
    </row>
    <row r="9" spans="1:15" ht="24.75" customHeight="1">
      <c r="A9" s="141" t="s">
        <v>45</v>
      </c>
      <c r="B9" s="132">
        <v>896</v>
      </c>
      <c r="C9" s="132">
        <v>75641570.5</v>
      </c>
      <c r="D9" s="132">
        <v>170</v>
      </c>
      <c r="E9" s="132">
        <v>8880020</v>
      </c>
      <c r="F9" s="132">
        <v>3</v>
      </c>
      <c r="G9" s="132">
        <v>74000</v>
      </c>
      <c r="H9" s="132">
        <v>9</v>
      </c>
      <c r="I9" s="132">
        <v>130000</v>
      </c>
      <c r="J9" s="182">
        <v>0</v>
      </c>
      <c r="K9" s="182">
        <v>0</v>
      </c>
      <c r="L9" s="132">
        <v>109</v>
      </c>
      <c r="M9" s="132">
        <v>21415770</v>
      </c>
      <c r="N9" s="132">
        <v>1187</v>
      </c>
      <c r="O9" s="132">
        <v>106141360.5</v>
      </c>
    </row>
    <row r="10" spans="1:15" ht="24.75" customHeight="1">
      <c r="A10" s="142" t="s">
        <v>46</v>
      </c>
      <c r="B10" s="129">
        <v>1292</v>
      </c>
      <c r="C10" s="129">
        <v>102679349</v>
      </c>
      <c r="D10" s="129">
        <v>285</v>
      </c>
      <c r="E10" s="129">
        <v>15552213</v>
      </c>
      <c r="F10" s="129">
        <v>1</v>
      </c>
      <c r="G10" s="129">
        <v>85000</v>
      </c>
      <c r="H10" s="129">
        <v>12</v>
      </c>
      <c r="I10" s="129">
        <v>254000</v>
      </c>
      <c r="J10" s="184">
        <v>0</v>
      </c>
      <c r="K10" s="184">
        <v>0</v>
      </c>
      <c r="L10" s="128">
        <v>176</v>
      </c>
      <c r="M10" s="128">
        <v>23768065</v>
      </c>
      <c r="N10" s="128">
        <v>1766</v>
      </c>
      <c r="O10" s="128">
        <v>142338627</v>
      </c>
    </row>
    <row r="11" spans="1:15" ht="24.75" customHeight="1">
      <c r="A11" s="141" t="s">
        <v>47</v>
      </c>
      <c r="B11" s="132">
        <v>1660</v>
      </c>
      <c r="C11" s="132">
        <v>136445104</v>
      </c>
      <c r="D11" s="132">
        <v>427</v>
      </c>
      <c r="E11" s="132">
        <v>21692738.022</v>
      </c>
      <c r="F11" s="132">
        <v>0</v>
      </c>
      <c r="G11" s="132">
        <v>0</v>
      </c>
      <c r="H11" s="132">
        <v>6</v>
      </c>
      <c r="I11" s="132">
        <v>125000</v>
      </c>
      <c r="J11" s="182">
        <v>0</v>
      </c>
      <c r="K11" s="182">
        <v>0</v>
      </c>
      <c r="L11" s="132">
        <v>186</v>
      </c>
      <c r="M11" s="132">
        <v>30149700</v>
      </c>
      <c r="N11" s="132">
        <v>2279</v>
      </c>
      <c r="O11" s="132">
        <v>188412542.022</v>
      </c>
    </row>
    <row r="12" spans="1:15" ht="24.75" customHeight="1">
      <c r="A12" s="142" t="s">
        <v>48</v>
      </c>
      <c r="B12" s="129">
        <v>1334</v>
      </c>
      <c r="C12" s="129">
        <v>118599470</v>
      </c>
      <c r="D12" s="129">
        <v>330</v>
      </c>
      <c r="E12" s="129">
        <v>18132855</v>
      </c>
      <c r="F12" s="129">
        <v>1</v>
      </c>
      <c r="G12" s="129">
        <v>87000</v>
      </c>
      <c r="H12" s="129">
        <v>7</v>
      </c>
      <c r="I12" s="129">
        <v>102000</v>
      </c>
      <c r="J12" s="184">
        <v>0</v>
      </c>
      <c r="K12" s="184">
        <v>0</v>
      </c>
      <c r="L12" s="128">
        <v>173</v>
      </c>
      <c r="M12" s="128">
        <v>28872900</v>
      </c>
      <c r="N12" s="128">
        <v>1845</v>
      </c>
      <c r="O12" s="128">
        <v>165794225</v>
      </c>
    </row>
    <row r="13" spans="1:15" ht="24.75" customHeight="1">
      <c r="A13" s="143" t="s">
        <v>49</v>
      </c>
      <c r="B13" s="132">
        <v>1548</v>
      </c>
      <c r="C13" s="132">
        <v>127914024</v>
      </c>
      <c r="D13" s="132">
        <v>399</v>
      </c>
      <c r="E13" s="132">
        <v>20706285</v>
      </c>
      <c r="F13" s="132">
        <v>0</v>
      </c>
      <c r="G13" s="132">
        <v>0</v>
      </c>
      <c r="H13" s="132">
        <v>3</v>
      </c>
      <c r="I13" s="132">
        <v>62000</v>
      </c>
      <c r="J13" s="182">
        <v>0</v>
      </c>
      <c r="K13" s="182">
        <v>0</v>
      </c>
      <c r="L13" s="132">
        <v>177</v>
      </c>
      <c r="M13" s="132">
        <v>24452875</v>
      </c>
      <c r="N13" s="132">
        <v>2127</v>
      </c>
      <c r="O13" s="132">
        <v>173135184</v>
      </c>
    </row>
    <row r="14" spans="1:15" ht="24.75" customHeight="1">
      <c r="A14" s="142" t="s">
        <v>50</v>
      </c>
      <c r="B14" s="129">
        <v>1048</v>
      </c>
      <c r="C14" s="129">
        <v>77782474.5</v>
      </c>
      <c r="D14" s="129">
        <v>331</v>
      </c>
      <c r="E14" s="129">
        <v>16132635</v>
      </c>
      <c r="F14" s="129">
        <v>1</v>
      </c>
      <c r="G14" s="129">
        <v>20000</v>
      </c>
      <c r="H14" s="129">
        <v>5</v>
      </c>
      <c r="I14" s="129">
        <v>104000</v>
      </c>
      <c r="J14" s="184">
        <v>0</v>
      </c>
      <c r="K14" s="184">
        <v>0</v>
      </c>
      <c r="L14" s="128">
        <v>101</v>
      </c>
      <c r="M14" s="128">
        <v>12795750</v>
      </c>
      <c r="N14" s="128">
        <v>1486</v>
      </c>
      <c r="O14" s="128">
        <v>106834859.5</v>
      </c>
    </row>
    <row r="15" spans="1:15" ht="24.75" customHeight="1">
      <c r="A15" s="143" t="s">
        <v>51</v>
      </c>
      <c r="B15" s="132">
        <v>1876</v>
      </c>
      <c r="C15" s="132">
        <v>142944520</v>
      </c>
      <c r="D15" s="132">
        <v>521</v>
      </c>
      <c r="E15" s="132">
        <v>26940135</v>
      </c>
      <c r="F15" s="149">
        <v>1</v>
      </c>
      <c r="G15" s="132">
        <v>632000</v>
      </c>
      <c r="H15" s="149">
        <v>6</v>
      </c>
      <c r="I15" s="132">
        <v>49150</v>
      </c>
      <c r="J15" s="182">
        <v>0</v>
      </c>
      <c r="K15" s="182">
        <v>0</v>
      </c>
      <c r="L15" s="132">
        <v>195</v>
      </c>
      <c r="M15" s="132">
        <v>29539088</v>
      </c>
      <c r="N15" s="132">
        <v>2599</v>
      </c>
      <c r="O15" s="132">
        <v>200104893</v>
      </c>
    </row>
    <row r="16" spans="1:15" ht="24.75" customHeight="1">
      <c r="A16" s="142" t="s">
        <v>52</v>
      </c>
      <c r="B16" s="129">
        <v>1405</v>
      </c>
      <c r="C16" s="129">
        <v>106854275</v>
      </c>
      <c r="D16" s="129">
        <v>410</v>
      </c>
      <c r="E16" s="129">
        <v>19501032.5</v>
      </c>
      <c r="F16" s="129">
        <v>5</v>
      </c>
      <c r="G16" s="129">
        <v>367000</v>
      </c>
      <c r="H16" s="128">
        <v>8</v>
      </c>
      <c r="I16" s="129">
        <v>171000</v>
      </c>
      <c r="J16" s="184">
        <v>0</v>
      </c>
      <c r="K16" s="184">
        <v>0</v>
      </c>
      <c r="L16" s="128">
        <v>131</v>
      </c>
      <c r="M16" s="128">
        <v>15540015</v>
      </c>
      <c r="N16" s="128">
        <v>1959</v>
      </c>
      <c r="O16" s="128">
        <v>142433322.5</v>
      </c>
    </row>
    <row r="17" spans="1:15" ht="24.75" customHeight="1">
      <c r="A17" s="143" t="s">
        <v>53</v>
      </c>
      <c r="B17" s="132">
        <v>1475</v>
      </c>
      <c r="C17" s="132">
        <v>118874080</v>
      </c>
      <c r="D17" s="132">
        <v>432</v>
      </c>
      <c r="E17" s="132">
        <v>23616295</v>
      </c>
      <c r="F17" s="132">
        <v>0</v>
      </c>
      <c r="G17" s="132">
        <v>0</v>
      </c>
      <c r="H17" s="133">
        <v>5</v>
      </c>
      <c r="I17" s="132">
        <v>135000</v>
      </c>
      <c r="J17" s="182">
        <v>0</v>
      </c>
      <c r="K17" s="182">
        <v>0</v>
      </c>
      <c r="L17" s="132">
        <v>194</v>
      </c>
      <c r="M17" s="132">
        <v>22936570</v>
      </c>
      <c r="N17" s="132">
        <v>2106</v>
      </c>
      <c r="O17" s="132">
        <v>165561945</v>
      </c>
    </row>
    <row r="18" spans="1:15" ht="24.75" customHeight="1">
      <c r="A18" s="142" t="s">
        <v>54</v>
      </c>
      <c r="B18" s="129">
        <v>1087</v>
      </c>
      <c r="C18" s="129">
        <v>92847623</v>
      </c>
      <c r="D18" s="129">
        <v>302</v>
      </c>
      <c r="E18" s="129">
        <v>16601645</v>
      </c>
      <c r="F18" s="129">
        <v>2</v>
      </c>
      <c r="G18" s="129">
        <v>333000</v>
      </c>
      <c r="H18" s="129">
        <v>4</v>
      </c>
      <c r="I18" s="129">
        <v>71000</v>
      </c>
      <c r="J18" s="184">
        <v>1</v>
      </c>
      <c r="K18" s="184">
        <v>30000</v>
      </c>
      <c r="L18" s="128">
        <v>111</v>
      </c>
      <c r="M18" s="128">
        <v>15095100</v>
      </c>
      <c r="N18" s="128">
        <v>1507</v>
      </c>
      <c r="O18" s="128">
        <v>124978368</v>
      </c>
    </row>
    <row r="19" spans="1:15" ht="24.75" customHeight="1">
      <c r="A19" s="157" t="s">
        <v>55</v>
      </c>
      <c r="B19" s="158">
        <v>1249</v>
      </c>
      <c r="C19" s="159">
        <v>107425251.262</v>
      </c>
      <c r="D19" s="158">
        <v>289</v>
      </c>
      <c r="E19" s="158">
        <v>14534041</v>
      </c>
      <c r="F19" s="158">
        <v>2</v>
      </c>
      <c r="G19" s="158">
        <v>90900</v>
      </c>
      <c r="H19" s="158">
        <v>6</v>
      </c>
      <c r="I19" s="158">
        <v>156000</v>
      </c>
      <c r="J19" s="187">
        <v>0</v>
      </c>
      <c r="K19" s="187">
        <v>0</v>
      </c>
      <c r="L19" s="158">
        <v>122</v>
      </c>
      <c r="M19" s="158">
        <v>19322620</v>
      </c>
      <c r="N19" s="158">
        <v>1668</v>
      </c>
      <c r="O19" s="158">
        <v>141528812.262</v>
      </c>
    </row>
    <row r="20" spans="1:15" ht="24.75" customHeight="1" thickBot="1">
      <c r="A20" s="160" t="s">
        <v>0</v>
      </c>
      <c r="B20" s="156">
        <f aca="true" t="shared" si="0" ref="B20:O20">SUM(B8:B19)</f>
        <v>15691</v>
      </c>
      <c r="C20" s="156">
        <f t="shared" si="0"/>
        <v>1283202596.262</v>
      </c>
      <c r="D20" s="156">
        <f t="shared" si="0"/>
        <v>4079</v>
      </c>
      <c r="E20" s="156">
        <f t="shared" si="0"/>
        <v>212180469.522</v>
      </c>
      <c r="F20" s="156">
        <f t="shared" si="0"/>
        <v>18</v>
      </c>
      <c r="G20" s="156">
        <f t="shared" si="0"/>
        <v>1730150</v>
      </c>
      <c r="H20" s="156">
        <f t="shared" si="0"/>
        <v>81</v>
      </c>
      <c r="I20" s="156">
        <f t="shared" si="0"/>
        <v>1533650</v>
      </c>
      <c r="J20" s="188">
        <f t="shared" si="0"/>
        <v>1</v>
      </c>
      <c r="K20" s="188">
        <f t="shared" si="0"/>
        <v>30000</v>
      </c>
      <c r="L20" s="156">
        <f t="shared" si="0"/>
        <v>1783</v>
      </c>
      <c r="M20" s="156">
        <f t="shared" si="0"/>
        <v>260690453</v>
      </c>
      <c r="N20" s="156">
        <f t="shared" si="0"/>
        <v>21653</v>
      </c>
      <c r="O20" s="156">
        <f t="shared" si="0"/>
        <v>1759367318.7840002</v>
      </c>
    </row>
    <row r="21" ht="12.75" customHeight="1" thickTop="1"/>
    <row r="22" ht="12.75" customHeight="1"/>
    <row r="23" ht="18" customHeight="1">
      <c r="I23" s="76"/>
    </row>
    <row r="29" ht="12.75">
      <c r="G29" s="299"/>
    </row>
    <row r="30" ht="12.75">
      <c r="G30" s="299"/>
    </row>
    <row r="32" ht="13.5" customHeight="1"/>
    <row r="33" ht="12.75" customHeight="1"/>
    <row r="34" ht="12.75" customHeight="1"/>
    <row r="38" ht="12.75" hidden="1"/>
    <row r="39" ht="12.75" hidden="1"/>
    <row r="40" ht="12.75" hidden="1"/>
    <row r="41" ht="12.75" hidden="1"/>
    <row r="42" ht="12.75" hidden="1"/>
  </sheetData>
  <sheetProtection/>
  <mergeCells count="12">
    <mergeCell ref="N3:O4"/>
    <mergeCell ref="A2:M2"/>
    <mergeCell ref="A3:M4"/>
    <mergeCell ref="N5:N6"/>
    <mergeCell ref="G29:G30"/>
    <mergeCell ref="A1:I1"/>
    <mergeCell ref="B5:C6"/>
    <mergeCell ref="D5:E6"/>
    <mergeCell ref="J5:K6"/>
    <mergeCell ref="L5:M6"/>
    <mergeCell ref="F5:G6"/>
    <mergeCell ref="H5:I6"/>
  </mergeCells>
  <printOptions horizontalCentered="1" verticalCentered="1"/>
  <pageMargins left="0.1968503937007874" right="0.4724409448818898" top="1.2598425196850394" bottom="0.8661417322834646" header="0.9055118110236221" footer="0.7086614173228347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N57"/>
  <sheetViews>
    <sheetView rightToLeft="1" view="pageBreakPreview" zoomScale="87" zoomScaleSheetLayoutView="87" zoomScalePageLayoutView="0" workbookViewId="0" topLeftCell="A13">
      <selection activeCell="F21" sqref="F21"/>
    </sheetView>
  </sheetViews>
  <sheetFormatPr defaultColWidth="9.140625" defaultRowHeight="12.75"/>
  <cols>
    <col min="1" max="1" width="18.57421875" style="0" customWidth="1"/>
    <col min="2" max="2" width="11.7109375" style="0" customWidth="1"/>
    <col min="3" max="3" width="12.00390625" style="0" customWidth="1"/>
    <col min="4" max="4" width="18.7109375" style="0" customWidth="1"/>
    <col min="5" max="5" width="18.28125" style="0" customWidth="1"/>
    <col min="6" max="6" width="14.57421875" style="0" customWidth="1"/>
    <col min="7" max="7" width="12.28125" style="0" customWidth="1"/>
    <col min="8" max="8" width="14.28125" style="0" customWidth="1"/>
    <col min="9" max="9" width="13.57421875" style="0" customWidth="1"/>
    <col min="10" max="10" width="22.8515625" style="0" customWidth="1"/>
    <col min="11" max="11" width="13.8515625" style="0" customWidth="1"/>
    <col min="12" max="12" width="9.140625" style="0" hidden="1" customWidth="1"/>
  </cols>
  <sheetData>
    <row r="1" spans="1:11" ht="24.75" customHeight="1">
      <c r="A1" s="306" t="s">
        <v>163</v>
      </c>
      <c r="B1" s="306"/>
      <c r="C1" s="306"/>
      <c r="D1" s="306"/>
      <c r="E1" s="306"/>
      <c r="F1" s="306"/>
      <c r="G1" s="306"/>
      <c r="H1" s="306"/>
      <c r="I1" s="306"/>
      <c r="J1" s="306"/>
      <c r="K1" s="238"/>
    </row>
    <row r="2" spans="1:11" ht="24.75" customHeight="1">
      <c r="A2" s="308" t="s">
        <v>173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11" ht="24.7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</row>
    <row r="4" spans="1:11" ht="24.75" customHeight="1" thickBot="1">
      <c r="A4" s="305"/>
      <c r="B4" s="305"/>
      <c r="C4" s="239"/>
      <c r="D4" s="240"/>
      <c r="E4" s="240"/>
      <c r="F4" s="240"/>
      <c r="G4" s="240"/>
      <c r="H4" s="240"/>
      <c r="I4" s="240"/>
      <c r="J4" s="240"/>
      <c r="K4" s="241"/>
    </row>
    <row r="5" spans="1:11" ht="94.5" customHeight="1" thickBot="1" thickTop="1">
      <c r="A5" s="243" t="s">
        <v>136</v>
      </c>
      <c r="B5" s="244" t="s">
        <v>16</v>
      </c>
      <c r="C5" s="245" t="s">
        <v>156</v>
      </c>
      <c r="D5" s="245" t="s">
        <v>27</v>
      </c>
      <c r="E5" s="245" t="s">
        <v>28</v>
      </c>
      <c r="F5" s="245" t="s">
        <v>39</v>
      </c>
      <c r="G5" s="245" t="s">
        <v>56</v>
      </c>
      <c r="H5" s="245" t="s">
        <v>40</v>
      </c>
      <c r="I5" s="245" t="s">
        <v>41</v>
      </c>
      <c r="J5" s="245" t="s">
        <v>58</v>
      </c>
      <c r="K5" s="245" t="s">
        <v>157</v>
      </c>
    </row>
    <row r="6" spans="1:12" s="200" customFormat="1" ht="34.5" customHeight="1">
      <c r="A6" s="246" t="s">
        <v>37</v>
      </c>
      <c r="B6" s="247">
        <v>1134</v>
      </c>
      <c r="C6" s="248">
        <v>6.726377602467524</v>
      </c>
      <c r="D6" s="247">
        <v>279431</v>
      </c>
      <c r="E6" s="247">
        <v>315481</v>
      </c>
      <c r="F6" s="247">
        <v>1988</v>
      </c>
      <c r="G6" s="247">
        <v>2</v>
      </c>
      <c r="H6" s="249">
        <v>10241</v>
      </c>
      <c r="I6" s="247">
        <v>2</v>
      </c>
      <c r="J6" s="247">
        <v>88966800</v>
      </c>
      <c r="K6" s="250">
        <f>J6/J19*100</f>
        <v>6.531538906454195</v>
      </c>
      <c r="L6" s="200">
        <f>J6/E6</f>
        <v>282.0036705855503</v>
      </c>
    </row>
    <row r="7" spans="1:12" s="200" customFormat="1" ht="34.5" customHeight="1">
      <c r="A7" s="251" t="s">
        <v>3</v>
      </c>
      <c r="B7" s="252">
        <v>1473</v>
      </c>
      <c r="C7" s="252">
        <f>B7/B19*100</f>
        <v>8.73717302331099</v>
      </c>
      <c r="D7" s="252">
        <v>388300</v>
      </c>
      <c r="E7" s="252">
        <v>338306</v>
      </c>
      <c r="F7" s="252">
        <v>2466</v>
      </c>
      <c r="G7" s="252">
        <v>0</v>
      </c>
      <c r="H7" s="252">
        <v>10928</v>
      </c>
      <c r="I7" s="252">
        <v>3</v>
      </c>
      <c r="J7" s="252">
        <v>83678240</v>
      </c>
      <c r="K7" s="253">
        <f>J7/J19*100</f>
        <v>6.143276819932959</v>
      </c>
      <c r="L7" s="200">
        <f aca="true" t="shared" si="0" ref="L7:L16">J7/E7</f>
        <v>247.3448298286167</v>
      </c>
    </row>
    <row r="8" spans="1:12" s="200" customFormat="1" ht="34.5" customHeight="1">
      <c r="A8" s="254" t="s">
        <v>4</v>
      </c>
      <c r="B8" s="249">
        <v>3899</v>
      </c>
      <c r="C8" s="255">
        <f>B8/B19*100</f>
        <v>23.12711311465686</v>
      </c>
      <c r="D8" s="249">
        <v>1067521</v>
      </c>
      <c r="E8" s="249">
        <v>1274016</v>
      </c>
      <c r="F8" s="249">
        <v>7571</v>
      </c>
      <c r="G8" s="249">
        <v>27</v>
      </c>
      <c r="H8" s="249">
        <v>36873</v>
      </c>
      <c r="I8" s="249">
        <v>12</v>
      </c>
      <c r="J8" s="249">
        <v>484179945</v>
      </c>
      <c r="K8" s="256">
        <f>J8/J19*100</f>
        <v>35.5462953426711</v>
      </c>
      <c r="L8" s="200">
        <f t="shared" si="0"/>
        <v>380.04227968879513</v>
      </c>
    </row>
    <row r="9" spans="1:12" s="200" customFormat="1" ht="34.5" customHeight="1">
      <c r="A9" s="251" t="s">
        <v>6</v>
      </c>
      <c r="B9" s="252">
        <v>1452</v>
      </c>
      <c r="C9" s="257">
        <f>B9/B19*100</f>
        <v>8.612610475117148</v>
      </c>
      <c r="D9" s="252">
        <v>376723</v>
      </c>
      <c r="E9" s="252">
        <v>335274</v>
      </c>
      <c r="F9" s="252">
        <v>2333</v>
      </c>
      <c r="G9" s="252">
        <v>5</v>
      </c>
      <c r="H9" s="252">
        <v>10788</v>
      </c>
      <c r="I9" s="252">
        <v>1</v>
      </c>
      <c r="J9" s="252">
        <v>121059311.212</v>
      </c>
      <c r="K9" s="253">
        <f>J9/J19*100</f>
        <v>8.88762550940041</v>
      </c>
      <c r="L9" s="200">
        <f t="shared" si="0"/>
        <v>361.07575061591416</v>
      </c>
    </row>
    <row r="10" spans="1:12" s="200" customFormat="1" ht="34.5" customHeight="1">
      <c r="A10" s="254" t="s">
        <v>7</v>
      </c>
      <c r="B10" s="249">
        <v>1396</v>
      </c>
      <c r="C10" s="255">
        <f>B10/B19*100</f>
        <v>8.280443679933565</v>
      </c>
      <c r="D10" s="249">
        <v>327955</v>
      </c>
      <c r="E10" s="249">
        <v>263652</v>
      </c>
      <c r="F10" s="249">
        <v>1951</v>
      </c>
      <c r="G10" s="249">
        <v>0</v>
      </c>
      <c r="H10" s="249">
        <v>9049</v>
      </c>
      <c r="I10" s="249">
        <v>0</v>
      </c>
      <c r="J10" s="249">
        <v>85831930</v>
      </c>
      <c r="K10" s="256">
        <f>J10/J19*100</f>
        <v>6.301390970688536</v>
      </c>
      <c r="L10" s="200">
        <f t="shared" si="0"/>
        <v>325.5500811675997</v>
      </c>
    </row>
    <row r="11" spans="1:12" s="200" customFormat="1" ht="34.5" customHeight="1">
      <c r="A11" s="251" t="s">
        <v>12</v>
      </c>
      <c r="B11" s="252">
        <v>1179</v>
      </c>
      <c r="C11" s="257">
        <f>B11/B19*100</f>
        <v>6.9932973485971885</v>
      </c>
      <c r="D11" s="252">
        <v>299651</v>
      </c>
      <c r="E11" s="252">
        <v>305383</v>
      </c>
      <c r="F11" s="252">
        <v>1851</v>
      </c>
      <c r="G11" s="252">
        <v>0</v>
      </c>
      <c r="H11" s="252">
        <v>8976</v>
      </c>
      <c r="I11" s="252">
        <v>1</v>
      </c>
      <c r="J11" s="252">
        <v>75256385</v>
      </c>
      <c r="K11" s="253">
        <f>J11/J19*100</f>
        <v>5.524982427001936</v>
      </c>
      <c r="L11" s="200">
        <f t="shared" si="0"/>
        <v>246.43279095430984</v>
      </c>
    </row>
    <row r="12" spans="1:12" s="200" customFormat="1" ht="34.5" customHeight="1">
      <c r="A12" s="254" t="s">
        <v>2</v>
      </c>
      <c r="B12" s="249">
        <v>317</v>
      </c>
      <c r="C12" s="255">
        <f>B12/B19*100</f>
        <v>1.8803013227356309</v>
      </c>
      <c r="D12" s="249">
        <v>86618</v>
      </c>
      <c r="E12" s="249">
        <v>58745</v>
      </c>
      <c r="F12" s="249">
        <v>373</v>
      </c>
      <c r="G12" s="249">
        <v>0</v>
      </c>
      <c r="H12" s="249">
        <v>1611</v>
      </c>
      <c r="I12" s="249">
        <v>0</v>
      </c>
      <c r="J12" s="249">
        <v>20315700</v>
      </c>
      <c r="K12" s="256">
        <f>J12/J19*100</f>
        <v>1.491486542866007</v>
      </c>
      <c r="L12" s="200">
        <f t="shared" si="0"/>
        <v>345.82858115584304</v>
      </c>
    </row>
    <row r="13" spans="1:12" s="200" customFormat="1" ht="34.5" customHeight="1">
      <c r="A13" s="251" t="s">
        <v>8</v>
      </c>
      <c r="B13" s="252">
        <v>929</v>
      </c>
      <c r="C13" s="257">
        <f>B13/B19*100</f>
        <v>5.510409870099057</v>
      </c>
      <c r="D13" s="252">
        <v>225964</v>
      </c>
      <c r="E13" s="252">
        <v>194537</v>
      </c>
      <c r="F13" s="252">
        <v>1331</v>
      </c>
      <c r="G13" s="252">
        <v>0</v>
      </c>
      <c r="H13" s="252">
        <v>6548</v>
      </c>
      <c r="I13" s="252">
        <v>0</v>
      </c>
      <c r="J13" s="252">
        <v>83454995</v>
      </c>
      <c r="K13" s="253">
        <f>J13/J19*100</f>
        <v>6.126887184662595</v>
      </c>
      <c r="L13" s="200">
        <f t="shared" si="0"/>
        <v>428.9929165145962</v>
      </c>
    </row>
    <row r="14" spans="1:12" s="200" customFormat="1" ht="34.5" customHeight="1">
      <c r="A14" s="254" t="s">
        <v>9</v>
      </c>
      <c r="B14" s="249">
        <v>1149</v>
      </c>
      <c r="C14" s="255">
        <f>B14/B19*100</f>
        <v>6.815350851177413</v>
      </c>
      <c r="D14" s="249">
        <v>295584</v>
      </c>
      <c r="E14" s="249">
        <v>194852</v>
      </c>
      <c r="F14" s="249">
        <v>1271</v>
      </c>
      <c r="G14" s="249">
        <v>0</v>
      </c>
      <c r="H14" s="249">
        <v>6443</v>
      </c>
      <c r="I14" s="249">
        <v>0</v>
      </c>
      <c r="J14" s="249">
        <v>58040720</v>
      </c>
      <c r="K14" s="256">
        <f>J14/J19*100</f>
        <v>4.261086392211634</v>
      </c>
      <c r="L14" s="200">
        <f t="shared" si="0"/>
        <v>297.8707942438364</v>
      </c>
    </row>
    <row r="15" spans="1:12" s="200" customFormat="1" ht="34.5" customHeight="1">
      <c r="A15" s="251" t="s">
        <v>10</v>
      </c>
      <c r="B15" s="252">
        <v>741</v>
      </c>
      <c r="C15" s="257">
        <f>B15/B19*100</f>
        <v>4.395278486268462</v>
      </c>
      <c r="D15" s="252">
        <v>174656</v>
      </c>
      <c r="E15" s="252">
        <v>148375</v>
      </c>
      <c r="F15" s="252">
        <v>891</v>
      </c>
      <c r="G15" s="252">
        <v>7</v>
      </c>
      <c r="H15" s="252">
        <v>3701</v>
      </c>
      <c r="I15" s="252">
        <v>1</v>
      </c>
      <c r="J15" s="252">
        <v>53404953</v>
      </c>
      <c r="K15" s="253">
        <f>J15/J19*100</f>
        <v>3.920749406709667</v>
      </c>
      <c r="L15" s="200">
        <f t="shared" si="0"/>
        <v>359.9322864363943</v>
      </c>
    </row>
    <row r="16" spans="1:12" s="200" customFormat="1" ht="34.5" customHeight="1">
      <c r="A16" s="254" t="s">
        <v>11</v>
      </c>
      <c r="B16" s="249">
        <v>1188</v>
      </c>
      <c r="C16" s="255">
        <f>B16/B19*100</f>
        <v>7.04668129782312</v>
      </c>
      <c r="D16" s="249">
        <v>275745</v>
      </c>
      <c r="E16" s="249">
        <v>228047</v>
      </c>
      <c r="F16" s="249">
        <v>1435</v>
      </c>
      <c r="G16" s="249">
        <v>0</v>
      </c>
      <c r="H16" s="249">
        <v>7676</v>
      </c>
      <c r="I16" s="249">
        <v>3</v>
      </c>
      <c r="J16" s="249">
        <v>56562925</v>
      </c>
      <c r="K16" s="256">
        <f>J16/J19*100</f>
        <v>4.152593386525654</v>
      </c>
      <c r="L16" s="200">
        <f t="shared" si="0"/>
        <v>248.031875008222</v>
      </c>
    </row>
    <row r="17" spans="1:11" s="200" customFormat="1" ht="34.5" customHeight="1">
      <c r="A17" s="251" t="s">
        <v>13</v>
      </c>
      <c r="B17" s="252">
        <v>797</v>
      </c>
      <c r="C17" s="257">
        <f>B17/B19*100</f>
        <v>4.727445281452043</v>
      </c>
      <c r="D17" s="252">
        <v>177496</v>
      </c>
      <c r="E17" s="252">
        <v>138713</v>
      </c>
      <c r="F17" s="252">
        <v>900</v>
      </c>
      <c r="G17" s="252">
        <v>0</v>
      </c>
      <c r="H17" s="252">
        <v>4030</v>
      </c>
      <c r="I17" s="252">
        <v>0</v>
      </c>
      <c r="J17" s="252">
        <v>39103792</v>
      </c>
      <c r="K17" s="253">
        <f>J17/J19*100</f>
        <v>2.8708230355356408</v>
      </c>
    </row>
    <row r="18" spans="1:11" s="200" customFormat="1" ht="34.5" customHeight="1">
      <c r="A18" s="254" t="s">
        <v>14</v>
      </c>
      <c r="B18" s="249">
        <v>1205</v>
      </c>
      <c r="C18" s="255">
        <f>B18/B19*100</f>
        <v>7.147517646360995</v>
      </c>
      <c r="D18" s="249">
        <v>305181</v>
      </c>
      <c r="E18" s="249">
        <v>300855</v>
      </c>
      <c r="F18" s="249">
        <v>2073</v>
      </c>
      <c r="G18" s="249">
        <v>5</v>
      </c>
      <c r="H18" s="249">
        <v>7380</v>
      </c>
      <c r="I18" s="249">
        <v>4</v>
      </c>
      <c r="J18" s="249">
        <v>112255152</v>
      </c>
      <c r="K18" s="256">
        <f>J18/J19*100</f>
        <v>8.241264075339668</v>
      </c>
    </row>
    <row r="19" spans="1:14" s="200" customFormat="1" ht="34.5" customHeight="1" thickBot="1">
      <c r="A19" s="258" t="s">
        <v>0</v>
      </c>
      <c r="B19" s="259">
        <f aca="true" t="shared" si="1" ref="B19:K19">SUM(B6:B18)</f>
        <v>16859</v>
      </c>
      <c r="C19" s="259">
        <f t="shared" si="1"/>
        <v>100</v>
      </c>
      <c r="D19" s="259">
        <f t="shared" si="1"/>
        <v>4280825</v>
      </c>
      <c r="E19" s="259">
        <f t="shared" si="1"/>
        <v>4096236</v>
      </c>
      <c r="F19" s="259">
        <f t="shared" si="1"/>
        <v>26434</v>
      </c>
      <c r="G19" s="259">
        <f t="shared" si="1"/>
        <v>46</v>
      </c>
      <c r="H19" s="259">
        <f t="shared" si="1"/>
        <v>124244</v>
      </c>
      <c r="I19" s="259">
        <f t="shared" si="1"/>
        <v>27</v>
      </c>
      <c r="J19" s="259">
        <f t="shared" si="1"/>
        <v>1362110848.212</v>
      </c>
      <c r="K19" s="259">
        <f t="shared" si="1"/>
        <v>100</v>
      </c>
      <c r="L19" s="47"/>
      <c r="M19" s="47"/>
      <c r="N19" s="47"/>
    </row>
    <row r="20" spans="1:14" ht="15" customHeight="1" thickTop="1">
      <c r="A20" s="307"/>
      <c r="B20" s="307"/>
      <c r="C20" s="307"/>
      <c r="D20" s="307"/>
      <c r="E20" s="307"/>
      <c r="F20" s="307"/>
      <c r="G20" s="307"/>
      <c r="H20" s="307"/>
      <c r="I20" s="307"/>
      <c r="J20" s="307"/>
      <c r="K20" s="260"/>
      <c r="L20" s="74"/>
      <c r="M20" s="74"/>
      <c r="N20" s="74"/>
    </row>
    <row r="21" spans="1:11" ht="15">
      <c r="A21" s="58"/>
      <c r="B21" s="73"/>
      <c r="C21" s="73"/>
      <c r="E21" s="73"/>
      <c r="F21" s="73"/>
      <c r="G21" s="73"/>
      <c r="H21" s="73"/>
      <c r="I21" s="73"/>
      <c r="J21" s="73"/>
      <c r="K21" s="58"/>
    </row>
    <row r="22" spans="1:11" ht="1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8" ht="15">
      <c r="D28" s="73"/>
    </row>
    <row r="29" ht="15">
      <c r="D29" s="73"/>
    </row>
    <row r="30" ht="15">
      <c r="D30" s="73"/>
    </row>
    <row r="31" ht="15">
      <c r="D31" s="73"/>
    </row>
    <row r="32" ht="15">
      <c r="D32" s="73"/>
    </row>
    <row r="33" ht="15">
      <c r="D33" s="73"/>
    </row>
    <row r="34" ht="15">
      <c r="D34" s="73"/>
    </row>
    <row r="35" ht="15">
      <c r="D35" s="73"/>
    </row>
    <row r="36" ht="15">
      <c r="D36" s="73"/>
    </row>
    <row r="37" ht="15">
      <c r="D37" s="73"/>
    </row>
    <row r="38" ht="15" hidden="1">
      <c r="D38" s="73"/>
    </row>
    <row r="39" ht="15" hidden="1">
      <c r="D39" s="73"/>
    </row>
    <row r="40" ht="15" hidden="1">
      <c r="D40" s="73"/>
    </row>
    <row r="41" ht="15" hidden="1">
      <c r="D41" s="73"/>
    </row>
    <row r="42" ht="15" hidden="1">
      <c r="D42" s="73"/>
    </row>
    <row r="43" ht="15">
      <c r="D43" s="73"/>
    </row>
    <row r="44" ht="15">
      <c r="D44" s="73"/>
    </row>
    <row r="45" ht="15">
      <c r="D45" s="73"/>
    </row>
    <row r="46" ht="15">
      <c r="D46" s="73"/>
    </row>
    <row r="47" ht="15">
      <c r="D47" s="73"/>
    </row>
    <row r="48" ht="15">
      <c r="D48" s="73"/>
    </row>
    <row r="49" ht="15">
      <c r="D49" s="73"/>
    </row>
    <row r="50" ht="15">
      <c r="D50" s="73"/>
    </row>
    <row r="51" ht="15">
      <c r="D51" s="73"/>
    </row>
    <row r="52" ht="15">
      <c r="D52" s="73"/>
    </row>
    <row r="53" ht="15">
      <c r="D53" s="73"/>
    </row>
    <row r="54" ht="15">
      <c r="D54" s="73"/>
    </row>
    <row r="55" ht="15">
      <c r="D55" s="73"/>
    </row>
    <row r="56" ht="15">
      <c r="D56" s="73"/>
    </row>
    <row r="57" ht="15">
      <c r="D57" s="73"/>
    </row>
  </sheetData>
  <sheetProtection/>
  <mergeCells count="4">
    <mergeCell ref="A4:B4"/>
    <mergeCell ref="A1:J1"/>
    <mergeCell ref="A20:J20"/>
    <mergeCell ref="A2:K3"/>
  </mergeCells>
  <printOptions horizontalCentered="1" verticalCentered="1"/>
  <pageMargins left="0.25" right="0.25" top="0.75" bottom="0.75" header="0.3" footer="0.3"/>
  <pageSetup horizontalDpi="600" verticalDpi="600" orientation="landscape" paperSize="9" scale="69" r:id="rId1"/>
  <rowBreaks count="1" manualBreakCount="1">
    <brk id="45" max="10" man="1"/>
  </rowBreaks>
  <colBreaks count="1" manualBreakCount="1">
    <brk id="11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rightToLeft="1" view="pageBreakPreview" zoomScaleSheetLayoutView="100" zoomScalePageLayoutView="0" workbookViewId="0" topLeftCell="C1">
      <selection activeCell="G22" sqref="G22"/>
    </sheetView>
  </sheetViews>
  <sheetFormatPr defaultColWidth="9.140625" defaultRowHeight="12.75"/>
  <cols>
    <col min="1" max="1" width="1.8515625" style="1" hidden="1" customWidth="1"/>
    <col min="2" max="2" width="9.28125" style="1" hidden="1" customWidth="1"/>
    <col min="3" max="3" width="13.28125" style="1" customWidth="1"/>
    <col min="4" max="4" width="11.57421875" style="1" customWidth="1"/>
    <col min="5" max="5" width="15.421875" style="1" customWidth="1"/>
    <col min="6" max="6" width="13.7109375" style="1" customWidth="1"/>
    <col min="7" max="7" width="16.00390625" style="1" customWidth="1"/>
    <col min="8" max="8" width="13.8515625" style="1" customWidth="1"/>
    <col min="9" max="9" width="12.00390625" style="1" customWidth="1"/>
    <col min="10" max="10" width="21.8515625" style="1" customWidth="1"/>
    <col min="11" max="11" width="9.28125" style="1" customWidth="1"/>
    <col min="12" max="16384" width="9.140625" style="1" customWidth="1"/>
  </cols>
  <sheetData>
    <row r="1" spans="1:11" s="9" customFormat="1" ht="16.5" customHeight="1">
      <c r="A1" s="10" t="s">
        <v>38</v>
      </c>
      <c r="B1" s="10"/>
      <c r="C1" s="78"/>
      <c r="D1" s="78"/>
      <c r="E1" s="78"/>
      <c r="F1" s="288" t="s">
        <v>164</v>
      </c>
      <c r="G1" s="288"/>
      <c r="H1" s="78"/>
      <c r="I1" s="78"/>
      <c r="J1" s="78"/>
      <c r="K1" s="80"/>
    </row>
    <row r="2" spans="1:11" s="10" customFormat="1" ht="27" customHeight="1" thickBot="1">
      <c r="A2" s="309" t="s">
        <v>59</v>
      </c>
      <c r="B2" s="309"/>
      <c r="C2" s="310" t="s">
        <v>174</v>
      </c>
      <c r="D2" s="310"/>
      <c r="E2" s="310"/>
      <c r="F2" s="310"/>
      <c r="G2" s="310"/>
      <c r="H2" s="310"/>
      <c r="I2" s="310"/>
      <c r="J2" s="310"/>
      <c r="K2" s="79"/>
    </row>
    <row r="3" spans="1:11" s="10" customFormat="1" ht="12.75" customHeight="1" thickBot="1" thickTop="1">
      <c r="A3" s="17"/>
      <c r="B3" s="17"/>
      <c r="C3" s="69"/>
      <c r="D3" s="69"/>
      <c r="E3" s="69"/>
      <c r="F3" s="69"/>
      <c r="G3" s="69"/>
      <c r="H3" s="69"/>
      <c r="I3" s="69"/>
      <c r="J3" s="69"/>
      <c r="K3" s="79"/>
    </row>
    <row r="4" spans="1:11" s="10" customFormat="1" ht="25.5" customHeight="1" thickBot="1" thickTop="1">
      <c r="A4" s="17"/>
      <c r="B4" s="4"/>
      <c r="C4" s="81" t="s">
        <v>15</v>
      </c>
      <c r="D4" s="82" t="s">
        <v>16</v>
      </c>
      <c r="E4" s="82" t="s">
        <v>28</v>
      </c>
      <c r="F4" s="82" t="s">
        <v>39</v>
      </c>
      <c r="G4" s="82" t="s">
        <v>56</v>
      </c>
      <c r="H4" s="82" t="s">
        <v>40</v>
      </c>
      <c r="I4" s="82" t="s">
        <v>41</v>
      </c>
      <c r="J4" s="82" t="s">
        <v>29</v>
      </c>
      <c r="K4" s="79"/>
    </row>
    <row r="5" spans="1:11" ht="19.5" customHeight="1">
      <c r="A5" s="15"/>
      <c r="B5" s="5" t="s">
        <v>37</v>
      </c>
      <c r="C5" s="66" t="s">
        <v>37</v>
      </c>
      <c r="D5" s="66">
        <v>235</v>
      </c>
      <c r="E5" s="66">
        <v>37708</v>
      </c>
      <c r="F5" s="66">
        <v>412</v>
      </c>
      <c r="G5" s="66">
        <v>0</v>
      </c>
      <c r="H5" s="66">
        <v>1350</v>
      </c>
      <c r="I5" s="66">
        <v>0</v>
      </c>
      <c r="J5" s="66">
        <v>10952700</v>
      </c>
      <c r="K5" s="74"/>
    </row>
    <row r="6" spans="1:11" ht="19.5" customHeight="1">
      <c r="A6" s="15"/>
      <c r="B6" s="5" t="s">
        <v>3</v>
      </c>
      <c r="C6" s="57" t="s">
        <v>3</v>
      </c>
      <c r="D6" s="120">
        <v>202</v>
      </c>
      <c r="E6" s="120">
        <v>36487</v>
      </c>
      <c r="F6" s="120">
        <v>331</v>
      </c>
      <c r="G6" s="120">
        <v>3</v>
      </c>
      <c r="H6" s="120">
        <v>1145</v>
      </c>
      <c r="I6" s="120">
        <v>0</v>
      </c>
      <c r="J6" s="120">
        <v>9449255</v>
      </c>
      <c r="K6" s="74"/>
    </row>
    <row r="7" spans="1:11" ht="19.5" customHeight="1" hidden="1">
      <c r="A7" s="15"/>
      <c r="B7" s="5" t="s">
        <v>5</v>
      </c>
      <c r="C7" s="57" t="s">
        <v>5</v>
      </c>
      <c r="D7" s="120">
        <v>648</v>
      </c>
      <c r="E7" s="120">
        <v>121750</v>
      </c>
      <c r="F7" s="120">
        <v>446</v>
      </c>
      <c r="G7" s="120">
        <v>2</v>
      </c>
      <c r="H7" s="120">
        <v>3550</v>
      </c>
      <c r="I7" s="120">
        <v>3</v>
      </c>
      <c r="J7" s="120">
        <v>44308935</v>
      </c>
      <c r="K7" s="74"/>
    </row>
    <row r="8" spans="1:11" ht="19.5" customHeight="1">
      <c r="A8" s="15"/>
      <c r="B8" s="5" t="s">
        <v>4</v>
      </c>
      <c r="C8" s="66" t="s">
        <v>4</v>
      </c>
      <c r="D8" s="121">
        <v>648</v>
      </c>
      <c r="E8" s="121">
        <v>121750</v>
      </c>
      <c r="F8" s="121">
        <v>446</v>
      </c>
      <c r="G8" s="121">
        <v>2</v>
      </c>
      <c r="H8" s="121">
        <v>3550</v>
      </c>
      <c r="I8" s="121">
        <v>3</v>
      </c>
      <c r="J8" s="121">
        <v>44308935</v>
      </c>
      <c r="K8" s="74"/>
    </row>
    <row r="9" spans="1:11" ht="19.5" customHeight="1">
      <c r="A9" s="15"/>
      <c r="B9" s="5" t="s">
        <v>6</v>
      </c>
      <c r="C9" s="57" t="s">
        <v>6</v>
      </c>
      <c r="D9" s="120">
        <v>301</v>
      </c>
      <c r="E9" s="120">
        <v>42348</v>
      </c>
      <c r="F9" s="120">
        <v>448</v>
      </c>
      <c r="G9" s="120">
        <v>0</v>
      </c>
      <c r="H9" s="57">
        <v>1417</v>
      </c>
      <c r="I9" s="120">
        <v>0</v>
      </c>
      <c r="J9" s="120">
        <v>15526243</v>
      </c>
      <c r="K9" s="74"/>
    </row>
    <row r="10" spans="1:11" ht="19.5" customHeight="1">
      <c r="A10" s="15"/>
      <c r="B10" s="5" t="s">
        <v>7</v>
      </c>
      <c r="C10" s="66" t="s">
        <v>7</v>
      </c>
      <c r="D10" s="121">
        <v>385</v>
      </c>
      <c r="E10" s="121">
        <v>50455</v>
      </c>
      <c r="F10" s="121">
        <v>503</v>
      </c>
      <c r="G10" s="121">
        <v>1</v>
      </c>
      <c r="H10" s="121">
        <v>1792</v>
      </c>
      <c r="I10" s="121">
        <v>0</v>
      </c>
      <c r="J10" s="121">
        <v>15531400</v>
      </c>
      <c r="K10" s="74"/>
    </row>
    <row r="11" spans="1:11" ht="19.5" customHeight="1">
      <c r="A11" s="15"/>
      <c r="B11" s="6" t="s">
        <v>12</v>
      </c>
      <c r="C11" s="57" t="s">
        <v>12</v>
      </c>
      <c r="D11" s="120">
        <v>298</v>
      </c>
      <c r="E11" s="120">
        <v>50736</v>
      </c>
      <c r="F11" s="120">
        <v>290</v>
      </c>
      <c r="G11" s="120">
        <v>0</v>
      </c>
      <c r="H11" s="57">
        <v>1608</v>
      </c>
      <c r="I11" s="120">
        <v>0</v>
      </c>
      <c r="J11" s="120">
        <v>13455640</v>
      </c>
      <c r="K11" s="74"/>
    </row>
    <row r="12" spans="1:11" s="219" customFormat="1" ht="19.5" customHeight="1">
      <c r="A12" s="217"/>
      <c r="B12" s="218"/>
      <c r="C12" s="66" t="s">
        <v>2</v>
      </c>
      <c r="D12" s="121">
        <v>101</v>
      </c>
      <c r="E12" s="121">
        <v>13508</v>
      </c>
      <c r="F12" s="121">
        <v>130</v>
      </c>
      <c r="G12" s="121">
        <v>0</v>
      </c>
      <c r="H12" s="121">
        <v>390</v>
      </c>
      <c r="I12" s="121">
        <v>0</v>
      </c>
      <c r="J12" s="121">
        <v>4664587.5</v>
      </c>
      <c r="K12" s="216"/>
    </row>
    <row r="13" spans="1:11" s="223" customFormat="1" ht="19.5" customHeight="1">
      <c r="A13" s="220"/>
      <c r="B13" s="221" t="s">
        <v>8</v>
      </c>
      <c r="C13" s="57" t="s">
        <v>8</v>
      </c>
      <c r="D13" s="120">
        <v>261</v>
      </c>
      <c r="E13" s="120">
        <v>36727</v>
      </c>
      <c r="F13" s="120">
        <v>356</v>
      </c>
      <c r="G13" s="120">
        <v>0</v>
      </c>
      <c r="H13" s="57">
        <v>1296</v>
      </c>
      <c r="I13" s="120">
        <v>0</v>
      </c>
      <c r="J13" s="120">
        <v>14715180</v>
      </c>
      <c r="K13" s="222"/>
    </row>
    <row r="14" spans="1:11" s="191" customFormat="1" ht="19.5" customHeight="1">
      <c r="A14" s="214"/>
      <c r="B14" s="215" t="s">
        <v>9</v>
      </c>
      <c r="C14" s="66" t="s">
        <v>72</v>
      </c>
      <c r="D14" s="121">
        <v>119</v>
      </c>
      <c r="E14" s="121">
        <v>13938</v>
      </c>
      <c r="F14" s="121">
        <v>151</v>
      </c>
      <c r="G14" s="121">
        <v>0</v>
      </c>
      <c r="H14" s="121">
        <v>499</v>
      </c>
      <c r="I14" s="121">
        <v>0</v>
      </c>
      <c r="J14" s="121">
        <v>3877906.022</v>
      </c>
      <c r="K14" s="216"/>
    </row>
    <row r="15" spans="1:11" s="223" customFormat="1" ht="19.5" customHeight="1">
      <c r="A15" s="220"/>
      <c r="B15" s="221" t="s">
        <v>10</v>
      </c>
      <c r="C15" s="57" t="s">
        <v>10</v>
      </c>
      <c r="D15" s="120">
        <v>71</v>
      </c>
      <c r="E15" s="120">
        <v>8904</v>
      </c>
      <c r="F15" s="120">
        <v>84</v>
      </c>
      <c r="G15" s="120">
        <v>0</v>
      </c>
      <c r="H15" s="57">
        <v>273</v>
      </c>
      <c r="I15" s="120">
        <v>0</v>
      </c>
      <c r="J15" s="120">
        <v>3332145</v>
      </c>
      <c r="K15" s="222"/>
    </row>
    <row r="16" spans="1:11" s="191" customFormat="1" ht="19.5" customHeight="1">
      <c r="A16" s="214"/>
      <c r="B16" s="215" t="s">
        <v>11</v>
      </c>
      <c r="C16" s="66" t="s">
        <v>11</v>
      </c>
      <c r="D16" s="121">
        <v>539</v>
      </c>
      <c r="E16" s="121">
        <v>67688</v>
      </c>
      <c r="F16" s="121">
        <v>644</v>
      </c>
      <c r="G16" s="121">
        <v>0</v>
      </c>
      <c r="H16" s="121">
        <v>2515</v>
      </c>
      <c r="I16" s="121">
        <v>0</v>
      </c>
      <c r="J16" s="121">
        <v>16973475</v>
      </c>
      <c r="K16" s="216"/>
    </row>
    <row r="17" spans="1:11" s="223" customFormat="1" ht="19.5" customHeight="1">
      <c r="A17" s="220"/>
      <c r="B17" s="221" t="s">
        <v>13</v>
      </c>
      <c r="C17" s="57" t="s">
        <v>13</v>
      </c>
      <c r="D17" s="120">
        <v>244</v>
      </c>
      <c r="E17" s="120">
        <v>30345</v>
      </c>
      <c r="F17" s="120">
        <v>252</v>
      </c>
      <c r="G17" s="120">
        <v>0</v>
      </c>
      <c r="H17" s="57">
        <v>989</v>
      </c>
      <c r="I17" s="120">
        <v>0</v>
      </c>
      <c r="J17" s="120">
        <v>8352858</v>
      </c>
      <c r="K17" s="222"/>
    </row>
    <row r="18" spans="1:11" s="191" customFormat="1" ht="19.5" customHeight="1" thickBot="1">
      <c r="A18" s="214"/>
      <c r="B18" s="215" t="s">
        <v>14</v>
      </c>
      <c r="C18" s="66" t="s">
        <v>14</v>
      </c>
      <c r="D18" s="121">
        <v>617</v>
      </c>
      <c r="E18" s="121">
        <v>94489</v>
      </c>
      <c r="F18" s="121">
        <v>824</v>
      </c>
      <c r="G18" s="121">
        <v>3</v>
      </c>
      <c r="H18" s="121">
        <v>2638</v>
      </c>
      <c r="I18" s="121">
        <v>2</v>
      </c>
      <c r="J18" s="121">
        <v>37520070</v>
      </c>
      <c r="K18" s="216"/>
    </row>
    <row r="19" spans="1:11" s="223" customFormat="1" ht="19.5" customHeight="1" thickBot="1">
      <c r="A19" s="224"/>
      <c r="B19" s="225" t="s">
        <v>0</v>
      </c>
      <c r="C19" s="151" t="s">
        <v>0</v>
      </c>
      <c r="D19" s="152">
        <v>4021</v>
      </c>
      <c r="E19" s="152">
        <v>605083</v>
      </c>
      <c r="F19" s="152">
        <v>4871</v>
      </c>
      <c r="G19" s="152">
        <v>9</v>
      </c>
      <c r="H19" s="152">
        <v>19462</v>
      </c>
      <c r="I19" s="152">
        <v>5</v>
      </c>
      <c r="J19" s="152">
        <v>198660394.522</v>
      </c>
      <c r="K19" s="222"/>
    </row>
    <row r="20" spans="2:17" s="20" customFormat="1" ht="18.75" customHeight="1" thickTop="1">
      <c r="B20" s="21"/>
      <c r="C20" s="312"/>
      <c r="D20" s="312"/>
      <c r="E20" s="312"/>
      <c r="F20" s="312"/>
      <c r="G20" s="312"/>
      <c r="H20" s="312"/>
      <c r="I20" s="74"/>
      <c r="J20" s="74"/>
      <c r="K20" s="74"/>
      <c r="L20" s="1"/>
      <c r="M20" s="1"/>
      <c r="N20" s="1"/>
      <c r="O20" s="1"/>
      <c r="P20" s="1"/>
      <c r="Q20" s="1"/>
    </row>
    <row r="21" spans="3:17" ht="15" customHeight="1">
      <c r="C21" s="311"/>
      <c r="D21" s="311"/>
      <c r="E21" s="311"/>
      <c r="F21" s="311"/>
      <c r="G21" s="311"/>
      <c r="H21" s="311"/>
      <c r="I21" s="311"/>
      <c r="J21" s="311"/>
      <c r="K21" s="311"/>
      <c r="L21" s="74"/>
      <c r="M21" s="74"/>
      <c r="N21" s="74"/>
      <c r="O21" s="74"/>
      <c r="P21" s="74"/>
      <c r="Q21" s="74"/>
    </row>
    <row r="39" ht="12.75" hidden="1"/>
    <row r="40" ht="12.75" hidden="1"/>
    <row r="41" ht="12.75" hidden="1"/>
    <row r="42" ht="12.75" hidden="1"/>
    <row r="43" ht="12.75" hidden="1"/>
  </sheetData>
  <sheetProtection/>
  <mergeCells count="5">
    <mergeCell ref="A2:B2"/>
    <mergeCell ref="C2:J2"/>
    <mergeCell ref="F1:G1"/>
    <mergeCell ref="C21:K21"/>
    <mergeCell ref="C20:H20"/>
  </mergeCells>
  <printOptions horizontalCentered="1" verticalCentered="1"/>
  <pageMargins left="0.37" right="0.79" top="1.19" bottom="1.18110236220472" header="0.275590551181102" footer="0.551181102362205"/>
  <pageSetup horizontalDpi="600" verticalDpi="600" orientation="landscape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4"/>
  <sheetViews>
    <sheetView rightToLeft="1" view="pageBreakPreview" zoomScaleSheetLayoutView="100" workbookViewId="0" topLeftCell="A1">
      <selection activeCell="D21" sqref="D21:E24"/>
    </sheetView>
  </sheetViews>
  <sheetFormatPr defaultColWidth="9.140625" defaultRowHeight="12.75"/>
  <cols>
    <col min="1" max="1" width="13.140625" style="0" customWidth="1"/>
    <col min="2" max="2" width="11.8515625" style="0" customWidth="1"/>
    <col min="3" max="3" width="14.8515625" style="0" customWidth="1"/>
    <col min="4" max="4" width="16.57421875" style="0" customWidth="1"/>
    <col min="5" max="6" width="11.00390625" style="0" customWidth="1"/>
    <col min="7" max="7" width="16.00390625" style="0" customWidth="1"/>
    <col min="8" max="8" width="7.421875" style="0" customWidth="1"/>
    <col min="9" max="9" width="15.00390625" style="0" customWidth="1"/>
  </cols>
  <sheetData>
    <row r="1" spans="1:18" ht="16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9.5" customHeight="1">
      <c r="A2" s="78"/>
      <c r="B2" s="78"/>
      <c r="C2" s="78"/>
      <c r="D2" s="288" t="s">
        <v>165</v>
      </c>
      <c r="E2" s="288"/>
      <c r="F2" s="288"/>
      <c r="G2" s="78"/>
      <c r="H2" s="78"/>
      <c r="I2" s="78"/>
      <c r="J2" s="58"/>
      <c r="K2" s="58"/>
      <c r="L2" s="58"/>
      <c r="M2" s="58"/>
      <c r="N2" s="58"/>
      <c r="O2" s="58"/>
      <c r="P2" s="58"/>
      <c r="Q2" s="58"/>
      <c r="R2" s="58"/>
    </row>
    <row r="3" spans="1:18" ht="18.75" customHeight="1">
      <c r="A3" s="310" t="s">
        <v>175</v>
      </c>
      <c r="B3" s="310"/>
      <c r="C3" s="310"/>
      <c r="D3" s="310"/>
      <c r="E3" s="310"/>
      <c r="F3" s="310"/>
      <c r="G3" s="310"/>
      <c r="H3" s="310"/>
      <c r="I3" s="310"/>
      <c r="J3" s="79"/>
      <c r="K3" s="316"/>
      <c r="L3" s="316"/>
      <c r="M3" s="316"/>
      <c r="N3" s="316"/>
      <c r="O3" s="316"/>
      <c r="P3" s="316"/>
      <c r="Q3" s="316"/>
      <c r="R3" s="316"/>
    </row>
    <row r="4" spans="1:18" ht="16.5" thickBot="1">
      <c r="A4" s="69"/>
      <c r="B4" s="69"/>
      <c r="C4" s="69"/>
      <c r="D4" s="69"/>
      <c r="E4" s="69"/>
      <c r="F4" s="69"/>
      <c r="G4" s="69"/>
      <c r="H4" s="69"/>
      <c r="I4" s="69"/>
      <c r="J4" s="79"/>
      <c r="K4" s="79"/>
      <c r="L4" s="79"/>
      <c r="M4" s="79"/>
      <c r="N4" s="79"/>
      <c r="O4" s="79"/>
      <c r="P4" s="79"/>
      <c r="Q4" s="79"/>
      <c r="R4" s="80"/>
    </row>
    <row r="5" spans="1:18" ht="43.5" customHeight="1" thickBot="1" thickTop="1">
      <c r="A5" s="81" t="s">
        <v>152</v>
      </c>
      <c r="B5" s="82" t="s">
        <v>16</v>
      </c>
      <c r="C5" s="82" t="s">
        <v>27</v>
      </c>
      <c r="D5" s="82" t="s">
        <v>28</v>
      </c>
      <c r="E5" s="82" t="s">
        <v>39</v>
      </c>
      <c r="F5" s="82" t="s">
        <v>56</v>
      </c>
      <c r="G5" s="82" t="s">
        <v>40</v>
      </c>
      <c r="H5" s="82" t="s">
        <v>41</v>
      </c>
      <c r="I5" s="82" t="s">
        <v>58</v>
      </c>
      <c r="J5" s="58"/>
      <c r="K5" s="58"/>
      <c r="L5" s="58"/>
      <c r="M5" s="58"/>
      <c r="N5" s="58"/>
      <c r="O5" s="58"/>
      <c r="P5" s="58"/>
      <c r="Q5" s="58"/>
      <c r="R5" s="58"/>
    </row>
    <row r="6" spans="1:18" ht="19.5" customHeight="1" hidden="1">
      <c r="A6" s="57" t="s">
        <v>5</v>
      </c>
      <c r="B6" s="120"/>
      <c r="C6" s="120"/>
      <c r="D6" s="120"/>
      <c r="E6" s="120"/>
      <c r="F6" s="120"/>
      <c r="G6" s="120"/>
      <c r="H6" s="120"/>
      <c r="I6" s="120"/>
      <c r="J6" s="58"/>
      <c r="K6" s="58"/>
      <c r="L6" s="58"/>
      <c r="M6" s="58"/>
      <c r="N6" s="58"/>
      <c r="O6" s="58"/>
      <c r="P6" s="58"/>
      <c r="Q6" s="58"/>
      <c r="R6" s="58"/>
    </row>
    <row r="7" spans="1:18" ht="19.5" customHeight="1">
      <c r="A7" s="150" t="s">
        <v>4</v>
      </c>
      <c r="B7" s="121">
        <v>17</v>
      </c>
      <c r="C7" s="121">
        <v>12360</v>
      </c>
      <c r="D7" s="121">
        <v>22522</v>
      </c>
      <c r="E7" s="121">
        <v>81</v>
      </c>
      <c r="F7" s="121">
        <v>182</v>
      </c>
      <c r="G7" s="121">
        <v>614</v>
      </c>
      <c r="H7" s="121">
        <v>20</v>
      </c>
      <c r="I7" s="121">
        <v>29651290</v>
      </c>
      <c r="J7" s="58"/>
      <c r="K7" s="58"/>
      <c r="L7" s="58"/>
      <c r="M7" s="58"/>
      <c r="N7" s="58"/>
      <c r="O7" s="58"/>
      <c r="P7" s="58"/>
      <c r="Q7" s="58"/>
      <c r="R7" s="58"/>
    </row>
    <row r="8" spans="1:18" ht="19.5" customHeight="1">
      <c r="A8" s="161" t="s">
        <v>7</v>
      </c>
      <c r="B8" s="162">
        <v>1</v>
      </c>
      <c r="C8" s="162">
        <v>200</v>
      </c>
      <c r="D8" s="162">
        <v>736</v>
      </c>
      <c r="E8" s="162">
        <v>3</v>
      </c>
      <c r="F8" s="162">
        <v>3</v>
      </c>
      <c r="G8" s="162">
        <v>14</v>
      </c>
      <c r="H8" s="162">
        <v>0</v>
      </c>
      <c r="I8" s="162">
        <v>147200</v>
      </c>
      <c r="J8" s="58"/>
      <c r="K8" s="58"/>
      <c r="L8" s="58"/>
      <c r="M8" s="58"/>
      <c r="N8" s="58"/>
      <c r="O8" s="58"/>
      <c r="P8" s="58"/>
      <c r="Q8" s="58"/>
      <c r="R8" s="58"/>
    </row>
    <row r="9" spans="1:18" ht="19.5" customHeight="1">
      <c r="A9" s="150" t="s">
        <v>12</v>
      </c>
      <c r="B9" s="121">
        <v>1</v>
      </c>
      <c r="C9" s="121">
        <v>222</v>
      </c>
      <c r="D9" s="121">
        <v>320</v>
      </c>
      <c r="E9" s="121">
        <v>3</v>
      </c>
      <c r="F9" s="121">
        <v>3</v>
      </c>
      <c r="G9" s="121">
        <v>15</v>
      </c>
      <c r="H9" s="121">
        <v>0</v>
      </c>
      <c r="I9" s="121">
        <v>115000</v>
      </c>
      <c r="J9" s="58"/>
      <c r="K9" s="58"/>
      <c r="L9" s="58"/>
      <c r="M9" s="58"/>
      <c r="N9" s="58"/>
      <c r="O9" s="58"/>
      <c r="P9" s="58"/>
      <c r="Q9" s="58"/>
      <c r="R9" s="58"/>
    </row>
    <row r="10" spans="1:18" s="51" customFormat="1" ht="19.5" customHeight="1" thickBot="1">
      <c r="A10" s="190" t="s">
        <v>0</v>
      </c>
      <c r="B10" s="152">
        <f aca="true" t="shared" si="0" ref="B10:I10">SUM(B7:B9)</f>
        <v>19</v>
      </c>
      <c r="C10" s="152">
        <f t="shared" si="0"/>
        <v>12782</v>
      </c>
      <c r="D10" s="152">
        <f t="shared" si="0"/>
        <v>23578</v>
      </c>
      <c r="E10" s="152">
        <f t="shared" si="0"/>
        <v>87</v>
      </c>
      <c r="F10" s="152">
        <f t="shared" si="0"/>
        <v>188</v>
      </c>
      <c r="G10" s="152">
        <f t="shared" si="0"/>
        <v>643</v>
      </c>
      <c r="H10" s="152">
        <f t="shared" si="0"/>
        <v>20</v>
      </c>
      <c r="I10" s="152">
        <f t="shared" si="0"/>
        <v>29913490</v>
      </c>
      <c r="J10" s="189"/>
      <c r="K10" s="189"/>
      <c r="L10" s="189"/>
      <c r="M10" s="189"/>
      <c r="N10" s="189"/>
      <c r="O10" s="189"/>
      <c r="P10" s="189"/>
      <c r="Q10" s="189"/>
      <c r="R10" s="189"/>
    </row>
    <row r="11" spans="1:18" ht="19.5" customHeight="1" thickTop="1">
      <c r="A11" s="312"/>
      <c r="B11" s="312"/>
      <c r="C11" s="312"/>
      <c r="D11" s="312"/>
      <c r="E11" s="312"/>
      <c r="F11" s="312"/>
      <c r="G11" s="312"/>
      <c r="H11" s="312"/>
      <c r="I11" s="312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15" hidden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18">
      <c r="A13" s="314" t="s">
        <v>208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58"/>
      <c r="P13" s="58"/>
      <c r="Q13" s="58"/>
      <c r="R13" s="58"/>
    </row>
    <row r="14" spans="1:18" ht="15">
      <c r="A14" s="317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58"/>
      <c r="Q14" s="58"/>
      <c r="R14" s="58"/>
    </row>
    <row r="15" spans="1:18" ht="1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58"/>
      <c r="P15" s="58"/>
      <c r="Q15" s="58"/>
      <c r="R15" s="58"/>
    </row>
    <row r="16" spans="1:15" ht="1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1:15" ht="1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1:15" ht="1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1:15" ht="1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1:15" ht="1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1:15" ht="15">
      <c r="A21" s="74"/>
      <c r="B21" s="74"/>
      <c r="C21" s="74"/>
      <c r="D21" s="313"/>
      <c r="E21" s="313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 ht="15">
      <c r="B22" s="74"/>
      <c r="C22" s="74"/>
      <c r="D22" s="313"/>
      <c r="E22" s="313"/>
      <c r="F22" s="74"/>
      <c r="G22" s="74"/>
      <c r="H22" s="74"/>
      <c r="I22" s="74"/>
      <c r="J22" s="74"/>
      <c r="K22" s="74"/>
      <c r="L22" s="74"/>
      <c r="M22" s="74"/>
      <c r="N22" s="58"/>
      <c r="O22" s="58"/>
    </row>
    <row r="23" spans="4:15" ht="15">
      <c r="D23" s="313"/>
      <c r="E23" s="313"/>
      <c r="O23" s="58"/>
    </row>
    <row r="24" spans="4:15" ht="15">
      <c r="D24" s="313"/>
      <c r="E24" s="313"/>
      <c r="O24" s="58"/>
    </row>
    <row r="39" ht="12.75" hidden="1"/>
    <row r="40" ht="12.75" hidden="1"/>
    <row r="41" ht="12.75" hidden="1"/>
    <row r="42" ht="12.75" hidden="1"/>
    <row r="43" ht="12.75" hidden="1"/>
  </sheetData>
  <sheetProtection/>
  <mergeCells count="7">
    <mergeCell ref="D21:E24"/>
    <mergeCell ref="A13:N13"/>
    <mergeCell ref="K3:R3"/>
    <mergeCell ref="A3:I3"/>
    <mergeCell ref="D2:F2"/>
    <mergeCell ref="A14:O14"/>
    <mergeCell ref="A11:I11"/>
  </mergeCells>
  <printOptions horizontalCentered="1" verticalCentered="1"/>
  <pageMargins left="0.17" right="0.9" top="1.86" bottom="0.96" header="0.275590551181102" footer="1.11"/>
  <pageSetup horizontalDpi="600" verticalDpi="600" orientation="landscape" paperSize="9" scale="10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rightToLeft="1" view="pageBreakPreview" zoomScaleSheetLayoutView="100" workbookViewId="0" topLeftCell="A4">
      <selection activeCell="E32" sqref="E25:E32"/>
    </sheetView>
  </sheetViews>
  <sheetFormatPr defaultColWidth="9.140625" defaultRowHeight="12.75"/>
  <cols>
    <col min="1" max="1" width="12.57421875" style="0" customWidth="1"/>
    <col min="2" max="2" width="9.8515625" style="0" customWidth="1"/>
    <col min="3" max="3" width="17.00390625" style="0" customWidth="1"/>
    <col min="4" max="4" width="14.00390625" style="0" customWidth="1"/>
    <col min="5" max="5" width="13.140625" style="0" customWidth="1"/>
    <col min="6" max="6" width="12.421875" style="0" customWidth="1"/>
    <col min="7" max="7" width="12.28125" style="0" customWidth="1"/>
    <col min="8" max="8" width="12.8515625" style="0" customWidth="1"/>
    <col min="9" max="9" width="21.140625" style="0" customWidth="1"/>
  </cols>
  <sheetData>
    <row r="1" spans="1:14" ht="16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5.75">
      <c r="A2" s="65"/>
      <c r="B2" s="65"/>
      <c r="C2" s="65"/>
      <c r="D2" s="60"/>
      <c r="E2" s="60" t="s">
        <v>166</v>
      </c>
      <c r="F2" s="60"/>
      <c r="G2" s="65"/>
      <c r="H2" s="65"/>
      <c r="I2" s="65"/>
      <c r="J2" s="58"/>
      <c r="K2" s="58"/>
      <c r="L2" s="58"/>
      <c r="M2" s="58"/>
      <c r="N2" s="58"/>
    </row>
    <row r="3" spans="1:16" ht="18" customHeight="1">
      <c r="A3" s="310" t="s">
        <v>176</v>
      </c>
      <c r="B3" s="310"/>
      <c r="C3" s="310"/>
      <c r="D3" s="310"/>
      <c r="E3" s="310"/>
      <c r="F3" s="310"/>
      <c r="G3" s="310"/>
      <c r="H3" s="310"/>
      <c r="I3" s="310"/>
      <c r="J3" s="79"/>
      <c r="K3" s="79"/>
      <c r="L3" s="79"/>
      <c r="M3" s="79"/>
      <c r="N3" s="79"/>
      <c r="O3" s="24"/>
      <c r="P3" s="24"/>
    </row>
    <row r="4" spans="1:14" ht="16.5" thickBot="1">
      <c r="A4" s="318"/>
      <c r="B4" s="318"/>
      <c r="C4" s="65"/>
      <c r="D4" s="65"/>
      <c r="E4" s="65"/>
      <c r="F4" s="65"/>
      <c r="G4" s="65"/>
      <c r="H4" s="65"/>
      <c r="I4" s="65"/>
      <c r="J4" s="58"/>
      <c r="K4" s="58"/>
      <c r="L4" s="58"/>
      <c r="M4" s="58"/>
      <c r="N4" s="58"/>
    </row>
    <row r="5" spans="1:14" ht="40.5" customHeight="1" thickBot="1" thickTop="1">
      <c r="A5" s="82" t="s">
        <v>15</v>
      </c>
      <c r="B5" s="82" t="s">
        <v>16</v>
      </c>
      <c r="C5" s="82" t="s">
        <v>27</v>
      </c>
      <c r="D5" s="82" t="s">
        <v>28</v>
      </c>
      <c r="E5" s="82" t="s">
        <v>39</v>
      </c>
      <c r="F5" s="82" t="s">
        <v>56</v>
      </c>
      <c r="G5" s="82" t="s">
        <v>40</v>
      </c>
      <c r="H5" s="82" t="s">
        <v>41</v>
      </c>
      <c r="I5" s="82" t="s">
        <v>58</v>
      </c>
      <c r="J5" s="58"/>
      <c r="K5" s="58"/>
      <c r="L5" s="58"/>
      <c r="M5" s="58"/>
      <c r="N5" s="58"/>
    </row>
    <row r="6" spans="1:14" ht="19.5" customHeight="1">
      <c r="A6" s="66" t="s">
        <v>37</v>
      </c>
      <c r="B6" s="121">
        <v>51</v>
      </c>
      <c r="C6" s="121">
        <v>26506</v>
      </c>
      <c r="D6" s="121">
        <v>47390</v>
      </c>
      <c r="E6" s="121">
        <v>153</v>
      </c>
      <c r="F6" s="121">
        <v>217</v>
      </c>
      <c r="G6" s="121">
        <v>888</v>
      </c>
      <c r="H6" s="121">
        <v>307</v>
      </c>
      <c r="I6" s="121">
        <v>14666900</v>
      </c>
      <c r="J6" s="58"/>
      <c r="K6" s="91"/>
      <c r="L6" s="58"/>
      <c r="M6" s="58"/>
      <c r="N6" s="58"/>
    </row>
    <row r="7" spans="1:14" ht="19.5" customHeight="1">
      <c r="A7" s="57" t="s">
        <v>3</v>
      </c>
      <c r="B7" s="120">
        <v>29</v>
      </c>
      <c r="C7" s="120">
        <v>10099</v>
      </c>
      <c r="D7" s="120">
        <v>14277</v>
      </c>
      <c r="E7" s="120">
        <v>66</v>
      </c>
      <c r="F7" s="120">
        <v>97</v>
      </c>
      <c r="G7" s="120">
        <v>321</v>
      </c>
      <c r="H7" s="120">
        <v>206</v>
      </c>
      <c r="I7" s="120">
        <v>3556550</v>
      </c>
      <c r="J7" s="58"/>
      <c r="K7" s="58"/>
      <c r="L7" s="58"/>
      <c r="M7" s="58"/>
      <c r="N7" s="58"/>
    </row>
    <row r="8" spans="1:14" ht="19.5" customHeight="1" hidden="1">
      <c r="A8" s="57" t="s">
        <v>5</v>
      </c>
      <c r="B8" s="120">
        <v>204</v>
      </c>
      <c r="C8" s="120">
        <v>107339</v>
      </c>
      <c r="D8" s="120">
        <v>248672</v>
      </c>
      <c r="E8" s="120">
        <v>760</v>
      </c>
      <c r="F8" s="120">
        <v>1553</v>
      </c>
      <c r="G8" s="120">
        <v>4759</v>
      </c>
      <c r="H8" s="120">
        <v>1491</v>
      </c>
      <c r="I8" s="120">
        <v>68710835</v>
      </c>
      <c r="J8" s="58"/>
      <c r="K8" s="58"/>
      <c r="L8" s="58"/>
      <c r="M8" s="58"/>
      <c r="N8" s="58"/>
    </row>
    <row r="9" spans="1:14" ht="19.5" customHeight="1">
      <c r="A9" s="66" t="s">
        <v>4</v>
      </c>
      <c r="B9" s="66">
        <v>204</v>
      </c>
      <c r="C9" s="66">
        <v>107339</v>
      </c>
      <c r="D9" s="66">
        <v>248672</v>
      </c>
      <c r="E9" s="66">
        <v>760</v>
      </c>
      <c r="F9" s="66">
        <v>1553</v>
      </c>
      <c r="G9" s="66">
        <v>4759</v>
      </c>
      <c r="H9" s="66">
        <v>1491</v>
      </c>
      <c r="I9" s="66">
        <v>68710835</v>
      </c>
      <c r="J9" s="58"/>
      <c r="K9" s="58"/>
      <c r="L9" s="58"/>
      <c r="M9" s="58"/>
      <c r="N9" s="58"/>
    </row>
    <row r="10" spans="1:14" s="51" customFormat="1" ht="19.5" customHeight="1">
      <c r="A10" s="57" t="s">
        <v>6</v>
      </c>
      <c r="B10" s="120">
        <v>7</v>
      </c>
      <c r="C10" s="120">
        <v>5227</v>
      </c>
      <c r="D10" s="120">
        <v>13324</v>
      </c>
      <c r="E10" s="120">
        <v>20</v>
      </c>
      <c r="F10" s="120">
        <v>27</v>
      </c>
      <c r="G10" s="120">
        <v>96</v>
      </c>
      <c r="H10" s="120">
        <v>240</v>
      </c>
      <c r="I10" s="120">
        <v>1773200</v>
      </c>
      <c r="J10" s="189"/>
      <c r="K10" s="189"/>
      <c r="L10" s="189"/>
      <c r="M10" s="189"/>
      <c r="N10" s="189"/>
    </row>
    <row r="11" spans="1:14" s="192" customFormat="1" ht="19.5" customHeight="1">
      <c r="A11" s="66" t="s">
        <v>7</v>
      </c>
      <c r="B11" s="121">
        <v>82</v>
      </c>
      <c r="C11" s="121">
        <v>45673</v>
      </c>
      <c r="D11" s="121">
        <v>84623</v>
      </c>
      <c r="E11" s="121">
        <v>358</v>
      </c>
      <c r="F11" s="121">
        <v>508</v>
      </c>
      <c r="G11" s="121">
        <v>2057</v>
      </c>
      <c r="H11" s="121">
        <v>516</v>
      </c>
      <c r="I11" s="121">
        <v>22879673.8</v>
      </c>
      <c r="J11" s="65"/>
      <c r="K11" s="65"/>
      <c r="L11" s="65"/>
      <c r="M11" s="65"/>
      <c r="N11" s="65"/>
    </row>
    <row r="12" spans="1:14" s="51" customFormat="1" ht="19.5" customHeight="1">
      <c r="A12" s="57" t="s">
        <v>12</v>
      </c>
      <c r="B12" s="120">
        <v>9</v>
      </c>
      <c r="C12" s="120">
        <v>3317</v>
      </c>
      <c r="D12" s="120">
        <v>3964</v>
      </c>
      <c r="E12" s="120">
        <v>22</v>
      </c>
      <c r="F12" s="120">
        <v>26</v>
      </c>
      <c r="G12" s="120">
        <v>114</v>
      </c>
      <c r="H12" s="120">
        <v>37</v>
      </c>
      <c r="I12" s="120">
        <v>1059300</v>
      </c>
      <c r="J12" s="189"/>
      <c r="K12" s="189"/>
      <c r="L12" s="189"/>
      <c r="M12" s="189"/>
      <c r="N12" s="189"/>
    </row>
    <row r="13" spans="1:14" s="192" customFormat="1" ht="19.5" customHeight="1">
      <c r="A13" s="66" t="s">
        <v>2</v>
      </c>
      <c r="B13" s="121">
        <v>1</v>
      </c>
      <c r="C13" s="121">
        <v>104</v>
      </c>
      <c r="D13" s="121">
        <v>208</v>
      </c>
      <c r="E13" s="121">
        <v>2</v>
      </c>
      <c r="F13" s="121">
        <v>2</v>
      </c>
      <c r="G13" s="121">
        <v>3</v>
      </c>
      <c r="H13" s="121">
        <v>3</v>
      </c>
      <c r="I13" s="121">
        <v>104000</v>
      </c>
      <c r="J13" s="65"/>
      <c r="K13" s="65"/>
      <c r="L13" s="65"/>
      <c r="M13" s="65"/>
      <c r="N13" s="65"/>
    </row>
    <row r="14" spans="1:14" s="51" customFormat="1" ht="19.5" customHeight="1">
      <c r="A14" s="57" t="s">
        <v>8</v>
      </c>
      <c r="B14" s="120">
        <v>35</v>
      </c>
      <c r="C14" s="120">
        <v>12020</v>
      </c>
      <c r="D14" s="120">
        <v>38856</v>
      </c>
      <c r="E14" s="120">
        <v>153</v>
      </c>
      <c r="F14" s="120">
        <v>218</v>
      </c>
      <c r="G14" s="120">
        <v>712</v>
      </c>
      <c r="H14" s="120">
        <v>231</v>
      </c>
      <c r="I14" s="120">
        <v>12291280</v>
      </c>
      <c r="J14" s="189"/>
      <c r="K14" s="189"/>
      <c r="L14" s="189"/>
      <c r="M14" s="189"/>
      <c r="N14" s="189"/>
    </row>
    <row r="15" spans="1:14" s="192" customFormat="1" ht="19.5" customHeight="1">
      <c r="A15" s="66" t="s">
        <v>72</v>
      </c>
      <c r="B15" s="121">
        <v>14</v>
      </c>
      <c r="C15" s="121">
        <v>4356</v>
      </c>
      <c r="D15" s="121">
        <v>5071</v>
      </c>
      <c r="E15" s="121">
        <v>30</v>
      </c>
      <c r="F15" s="121">
        <v>43</v>
      </c>
      <c r="G15" s="121">
        <v>128</v>
      </c>
      <c r="H15" s="121">
        <v>52</v>
      </c>
      <c r="I15" s="121">
        <v>1970100</v>
      </c>
      <c r="J15" s="65"/>
      <c r="K15" s="65"/>
      <c r="L15" s="65"/>
      <c r="M15" s="65"/>
      <c r="N15" s="65"/>
    </row>
    <row r="16" spans="1:14" s="51" customFormat="1" ht="19.5" customHeight="1">
      <c r="A16" s="57" t="s">
        <v>10</v>
      </c>
      <c r="B16" s="120">
        <v>16</v>
      </c>
      <c r="C16" s="120">
        <v>4531</v>
      </c>
      <c r="D16" s="120">
        <v>11379</v>
      </c>
      <c r="E16" s="120">
        <v>50</v>
      </c>
      <c r="F16" s="120">
        <v>75</v>
      </c>
      <c r="G16" s="120">
        <v>252</v>
      </c>
      <c r="H16" s="120">
        <v>55</v>
      </c>
      <c r="I16" s="120">
        <v>3495241.25</v>
      </c>
      <c r="J16" s="189"/>
      <c r="K16" s="189"/>
      <c r="L16" s="189"/>
      <c r="M16" s="189"/>
      <c r="N16" s="189"/>
    </row>
    <row r="17" spans="1:14" s="192" customFormat="1" ht="19.5" customHeight="1">
      <c r="A17" s="66" t="s">
        <v>11</v>
      </c>
      <c r="B17" s="121">
        <v>32</v>
      </c>
      <c r="C17" s="121">
        <v>9742</v>
      </c>
      <c r="D17" s="121">
        <v>23718</v>
      </c>
      <c r="E17" s="121">
        <v>103</v>
      </c>
      <c r="F17" s="121">
        <v>132</v>
      </c>
      <c r="G17" s="121">
        <v>515</v>
      </c>
      <c r="H17" s="121">
        <v>101</v>
      </c>
      <c r="I17" s="121">
        <v>5898250</v>
      </c>
      <c r="J17" s="65"/>
      <c r="K17" s="65"/>
      <c r="L17" s="65"/>
      <c r="M17" s="65"/>
      <c r="N17" s="65"/>
    </row>
    <row r="18" spans="1:14" s="51" customFormat="1" ht="19.5" customHeight="1">
      <c r="A18" s="57" t="s">
        <v>13</v>
      </c>
      <c r="B18" s="120">
        <v>2</v>
      </c>
      <c r="C18" s="120">
        <v>477</v>
      </c>
      <c r="D18" s="120">
        <v>960</v>
      </c>
      <c r="E18" s="120">
        <v>6</v>
      </c>
      <c r="F18" s="120">
        <v>7</v>
      </c>
      <c r="G18" s="120">
        <v>31</v>
      </c>
      <c r="H18" s="120">
        <v>7</v>
      </c>
      <c r="I18" s="120">
        <v>243750</v>
      </c>
      <c r="J18" s="189"/>
      <c r="K18" s="189"/>
      <c r="L18" s="189"/>
      <c r="M18" s="189"/>
      <c r="N18" s="189"/>
    </row>
    <row r="19" spans="1:14" s="51" customFormat="1" ht="19.5" customHeight="1">
      <c r="A19" s="66" t="s">
        <v>14</v>
      </c>
      <c r="B19" s="121">
        <v>7</v>
      </c>
      <c r="C19" s="121">
        <v>5100</v>
      </c>
      <c r="D19" s="121">
        <v>9599</v>
      </c>
      <c r="E19" s="121">
        <v>23</v>
      </c>
      <c r="F19" s="121">
        <v>34</v>
      </c>
      <c r="G19" s="121">
        <v>136</v>
      </c>
      <c r="H19" s="121">
        <v>42</v>
      </c>
      <c r="I19" s="121">
        <v>1723256</v>
      </c>
      <c r="J19" s="189"/>
      <c r="K19" s="189"/>
      <c r="L19" s="189"/>
      <c r="M19" s="189"/>
      <c r="N19" s="189"/>
    </row>
    <row r="20" spans="1:14" s="192" customFormat="1" ht="19.5" customHeight="1" thickBot="1">
      <c r="A20" s="151" t="s">
        <v>0</v>
      </c>
      <c r="B20" s="152">
        <v>489</v>
      </c>
      <c r="C20" s="152">
        <v>234491</v>
      </c>
      <c r="D20" s="152">
        <v>502041</v>
      </c>
      <c r="E20" s="152">
        <v>1746</v>
      </c>
      <c r="F20" s="152">
        <v>2939</v>
      </c>
      <c r="G20" s="152">
        <v>10012</v>
      </c>
      <c r="H20" s="152">
        <v>3288</v>
      </c>
      <c r="I20" s="152">
        <v>138372336.05</v>
      </c>
      <c r="J20" s="65"/>
      <c r="K20" s="65"/>
      <c r="L20" s="65"/>
      <c r="M20" s="65"/>
      <c r="N20" s="65"/>
    </row>
    <row r="21" spans="1:15" ht="17.25" customHeight="1" thickTop="1">
      <c r="A21" s="312"/>
      <c r="B21" s="312"/>
      <c r="C21" s="312"/>
      <c r="D21" s="312"/>
      <c r="E21" s="312"/>
      <c r="F21" s="312"/>
      <c r="G21" s="312"/>
      <c r="H21" s="312"/>
      <c r="I21" s="312"/>
      <c r="J21" s="74"/>
      <c r="K21" s="74"/>
      <c r="L21" s="74"/>
      <c r="M21" s="74"/>
      <c r="N21" s="58"/>
      <c r="O21" s="58"/>
    </row>
    <row r="22" spans="1:15" ht="15" customHeight="1">
      <c r="A22" s="311"/>
      <c r="B22" s="311"/>
      <c r="C22" s="311"/>
      <c r="D22" s="311"/>
      <c r="E22" s="311"/>
      <c r="F22" s="311"/>
      <c r="G22" s="311"/>
      <c r="H22" s="311"/>
      <c r="I22" s="311"/>
      <c r="J22" s="74"/>
      <c r="K22" s="74"/>
      <c r="L22" s="74"/>
      <c r="M22" s="74"/>
      <c r="N22" s="74"/>
      <c r="O22" s="74"/>
    </row>
    <row r="23" spans="1:15" ht="15">
      <c r="A23" s="317"/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58"/>
    </row>
    <row r="25" ht="15">
      <c r="E25" s="49"/>
    </row>
    <row r="40" ht="12.75" hidden="1"/>
    <row r="41" ht="12.75" hidden="1"/>
    <row r="42" ht="12.75" hidden="1"/>
    <row r="43" ht="12.75" hidden="1"/>
    <row r="44" ht="12.75" hidden="1"/>
  </sheetData>
  <sheetProtection/>
  <mergeCells count="5">
    <mergeCell ref="A4:B4"/>
    <mergeCell ref="A3:I3"/>
    <mergeCell ref="A23:N23"/>
    <mergeCell ref="A22:I22"/>
    <mergeCell ref="A21:I21"/>
  </mergeCells>
  <printOptions horizontalCentered="1" verticalCentered="1"/>
  <pageMargins left="0.34" right="0.7" top="1.12" bottom="0.69" header="0.275590551181102" footer="0.73"/>
  <pageSetup horizontalDpi="600" verticalDpi="600" orientation="landscape" paperSize="9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"/>
  <sheetViews>
    <sheetView rightToLeft="1" view="pageBreakPreview" zoomScaleSheetLayoutView="100" zoomScalePageLayoutView="0" workbookViewId="0" topLeftCell="C1">
      <selection activeCell="F18" sqref="F18"/>
    </sheetView>
  </sheetViews>
  <sheetFormatPr defaultColWidth="9.140625" defaultRowHeight="12.75"/>
  <cols>
    <col min="1" max="1" width="1.8515625" style="1" hidden="1" customWidth="1"/>
    <col min="2" max="2" width="9.28125" style="1" hidden="1" customWidth="1"/>
    <col min="3" max="3" width="13.28125" style="1" customWidth="1"/>
    <col min="4" max="4" width="11.57421875" style="1" customWidth="1"/>
    <col min="5" max="5" width="17.7109375" style="1" customWidth="1"/>
    <col min="6" max="6" width="13.28125" style="1" customWidth="1"/>
    <col min="7" max="8" width="16.00390625" style="1" customWidth="1"/>
    <col min="9" max="9" width="15.421875" style="1" customWidth="1"/>
    <col min="10" max="10" width="19.421875" style="1" customWidth="1"/>
    <col min="11" max="11" width="6.7109375" style="1" customWidth="1"/>
    <col min="12" max="16384" width="9.140625" style="1" customWidth="1"/>
  </cols>
  <sheetData>
    <row r="1" spans="1:19" ht="23.25" customHeight="1">
      <c r="A1" s="9"/>
      <c r="B1" s="8"/>
      <c r="C1" s="287" t="s">
        <v>167</v>
      </c>
      <c r="D1" s="287"/>
      <c r="E1" s="287"/>
      <c r="F1" s="287"/>
      <c r="G1" s="287"/>
      <c r="H1" s="287"/>
      <c r="I1" s="287"/>
      <c r="J1" s="287"/>
      <c r="K1" s="52"/>
      <c r="L1" s="52"/>
      <c r="M1" s="52"/>
      <c r="N1" s="52"/>
      <c r="O1" s="52"/>
      <c r="P1" s="52"/>
      <c r="Q1" s="52"/>
      <c r="R1" s="52"/>
      <c r="S1" s="52"/>
    </row>
    <row r="2" spans="1:19" ht="21" customHeight="1">
      <c r="A2" s="9"/>
      <c r="B2" s="8"/>
      <c r="C2" s="272" t="s">
        <v>177</v>
      </c>
      <c r="D2" s="272"/>
      <c r="E2" s="272"/>
      <c r="F2" s="272"/>
      <c r="G2" s="272"/>
      <c r="H2" s="272"/>
      <c r="I2" s="272"/>
      <c r="J2" s="272"/>
      <c r="K2" s="52"/>
      <c r="L2" s="52"/>
      <c r="M2" s="52"/>
      <c r="N2" s="52"/>
      <c r="O2" s="52"/>
      <c r="P2" s="52"/>
      <c r="Q2" s="52"/>
      <c r="R2" s="52"/>
      <c r="S2" s="52"/>
    </row>
    <row r="3" spans="1:19" ht="20.25" customHeight="1" thickBot="1">
      <c r="A3" s="309" t="s">
        <v>60</v>
      </c>
      <c r="B3" s="309"/>
      <c r="C3" s="63"/>
      <c r="D3" s="63"/>
      <c r="E3" s="63"/>
      <c r="F3" s="63"/>
      <c r="G3" s="63"/>
      <c r="H3" s="63"/>
      <c r="I3" s="63"/>
      <c r="J3" s="63"/>
      <c r="K3" s="52"/>
      <c r="L3" s="52"/>
      <c r="M3" s="52"/>
      <c r="N3" s="52"/>
      <c r="O3" s="52"/>
      <c r="P3" s="52"/>
      <c r="Q3" s="52"/>
      <c r="R3" s="52"/>
      <c r="S3" s="52"/>
    </row>
    <row r="4" spans="1:19" ht="23.25" customHeight="1" thickBot="1" thickTop="1">
      <c r="A4" s="17"/>
      <c r="B4" s="4"/>
      <c r="C4" s="83" t="s">
        <v>15</v>
      </c>
      <c r="D4" s="83" t="s">
        <v>16</v>
      </c>
      <c r="E4" s="83" t="s">
        <v>28</v>
      </c>
      <c r="F4" s="83" t="s">
        <v>39</v>
      </c>
      <c r="G4" s="83" t="s">
        <v>56</v>
      </c>
      <c r="H4" s="83" t="s">
        <v>40</v>
      </c>
      <c r="I4" s="83" t="s">
        <v>41</v>
      </c>
      <c r="J4" s="83" t="s">
        <v>29</v>
      </c>
      <c r="K4" s="52"/>
      <c r="L4" s="52"/>
      <c r="M4" s="52"/>
      <c r="N4" s="52"/>
      <c r="O4" s="52"/>
      <c r="P4" s="52"/>
      <c r="Q4" s="52"/>
      <c r="R4" s="52"/>
      <c r="S4" s="52"/>
    </row>
    <row r="5" spans="1:19" ht="19.5" customHeight="1" hidden="1">
      <c r="A5" s="18"/>
      <c r="B5" s="7" t="s">
        <v>1</v>
      </c>
      <c r="C5" s="67" t="s">
        <v>1</v>
      </c>
      <c r="D5" s="84">
        <v>0</v>
      </c>
      <c r="E5" s="84">
        <v>0</v>
      </c>
      <c r="F5" s="85">
        <v>0</v>
      </c>
      <c r="G5" s="84">
        <v>0</v>
      </c>
      <c r="H5" s="84">
        <v>0</v>
      </c>
      <c r="I5" s="86">
        <v>0</v>
      </c>
      <c r="J5" s="84">
        <v>0</v>
      </c>
      <c r="K5" s="52"/>
      <c r="L5" s="52"/>
      <c r="M5" s="52"/>
      <c r="N5" s="52"/>
      <c r="O5" s="52"/>
      <c r="P5" s="52"/>
      <c r="Q5" s="52"/>
      <c r="R5" s="52"/>
      <c r="S5" s="52"/>
    </row>
    <row r="6" spans="1:19" ht="21.75" customHeight="1">
      <c r="A6" s="15"/>
      <c r="B6" s="5" t="s">
        <v>37</v>
      </c>
      <c r="C6" s="56" t="s">
        <v>37</v>
      </c>
      <c r="D6" s="107">
        <v>1</v>
      </c>
      <c r="E6" s="107">
        <v>754</v>
      </c>
      <c r="F6" s="107">
        <v>3</v>
      </c>
      <c r="G6" s="107">
        <v>4</v>
      </c>
      <c r="H6" s="107">
        <v>20</v>
      </c>
      <c r="I6" s="107">
        <v>23</v>
      </c>
      <c r="J6" s="107">
        <v>188000</v>
      </c>
      <c r="L6" s="52"/>
      <c r="M6" s="52"/>
      <c r="N6" s="52"/>
      <c r="O6" s="52"/>
      <c r="P6" s="52"/>
      <c r="Q6" s="52"/>
      <c r="R6" s="52"/>
      <c r="S6" s="52"/>
    </row>
    <row r="7" spans="1:19" ht="21.75" customHeight="1">
      <c r="A7" s="15"/>
      <c r="B7" s="5" t="s">
        <v>3</v>
      </c>
      <c r="C7" s="68" t="s">
        <v>3</v>
      </c>
      <c r="D7" s="108">
        <v>2</v>
      </c>
      <c r="E7" s="108">
        <v>602</v>
      </c>
      <c r="F7" s="108">
        <v>5</v>
      </c>
      <c r="G7" s="108">
        <v>6</v>
      </c>
      <c r="H7" s="108">
        <v>18</v>
      </c>
      <c r="I7" s="108">
        <v>18</v>
      </c>
      <c r="J7" s="108">
        <v>189400</v>
      </c>
      <c r="L7" s="52"/>
      <c r="M7" s="52"/>
      <c r="N7" s="52"/>
      <c r="O7" s="52"/>
      <c r="P7" s="52"/>
      <c r="Q7" s="52"/>
      <c r="R7" s="52"/>
      <c r="S7" s="52"/>
    </row>
    <row r="8" spans="1:19" ht="21.75" customHeight="1">
      <c r="A8" s="15"/>
      <c r="B8" s="5" t="s">
        <v>4</v>
      </c>
      <c r="C8" s="56" t="s">
        <v>4</v>
      </c>
      <c r="D8" s="107">
        <v>18</v>
      </c>
      <c r="E8" s="107">
        <v>11738</v>
      </c>
      <c r="F8" s="107">
        <v>33</v>
      </c>
      <c r="G8" s="107">
        <v>107</v>
      </c>
      <c r="H8" s="107">
        <v>327</v>
      </c>
      <c r="I8" s="107">
        <v>96</v>
      </c>
      <c r="J8" s="107">
        <v>4702900</v>
      </c>
      <c r="L8" s="52"/>
      <c r="M8" s="52"/>
      <c r="N8" s="52"/>
      <c r="O8" s="52"/>
      <c r="P8" s="52"/>
      <c r="Q8" s="52"/>
      <c r="R8" s="52"/>
      <c r="S8" s="52"/>
    </row>
    <row r="9" spans="1:19" ht="21.75" customHeight="1">
      <c r="A9" s="15"/>
      <c r="B9" s="5" t="s">
        <v>7</v>
      </c>
      <c r="C9" s="68" t="s">
        <v>7</v>
      </c>
      <c r="D9" s="108">
        <v>13</v>
      </c>
      <c r="E9" s="108">
        <v>7354</v>
      </c>
      <c r="F9" s="108">
        <v>28</v>
      </c>
      <c r="G9" s="108">
        <v>43</v>
      </c>
      <c r="H9" s="108">
        <v>201</v>
      </c>
      <c r="I9" s="108">
        <v>59</v>
      </c>
      <c r="J9" s="108">
        <v>2511000</v>
      </c>
      <c r="L9" s="52"/>
      <c r="M9" s="52"/>
      <c r="N9" s="52"/>
      <c r="O9" s="52"/>
      <c r="P9" s="52"/>
      <c r="Q9" s="52"/>
      <c r="R9" s="52"/>
      <c r="S9" s="52"/>
    </row>
    <row r="10" spans="1:19" ht="21.75" customHeight="1">
      <c r="A10" s="15"/>
      <c r="B10" s="6" t="s">
        <v>10</v>
      </c>
      <c r="C10" s="56" t="s">
        <v>12</v>
      </c>
      <c r="D10" s="107">
        <v>1</v>
      </c>
      <c r="E10" s="107">
        <v>300</v>
      </c>
      <c r="F10" s="107">
        <v>2</v>
      </c>
      <c r="G10" s="107">
        <v>4</v>
      </c>
      <c r="H10" s="107">
        <v>10</v>
      </c>
      <c r="I10" s="107">
        <v>3</v>
      </c>
      <c r="J10" s="107">
        <v>75000</v>
      </c>
      <c r="L10" s="52"/>
      <c r="M10" s="52"/>
      <c r="N10" s="52"/>
      <c r="O10" s="52"/>
      <c r="P10" s="52"/>
      <c r="Q10" s="52"/>
      <c r="R10" s="52"/>
      <c r="S10" s="52"/>
    </row>
    <row r="11" spans="1:19" ht="21.75" customHeight="1">
      <c r="A11" s="15"/>
      <c r="B11" s="6" t="s">
        <v>11</v>
      </c>
      <c r="C11" s="68" t="s">
        <v>11</v>
      </c>
      <c r="D11" s="108">
        <v>1</v>
      </c>
      <c r="E11" s="108">
        <v>245</v>
      </c>
      <c r="F11" s="108">
        <v>3</v>
      </c>
      <c r="G11" s="108">
        <v>2</v>
      </c>
      <c r="H11" s="108">
        <v>9</v>
      </c>
      <c r="I11" s="108">
        <v>2</v>
      </c>
      <c r="J11" s="108">
        <v>61250</v>
      </c>
      <c r="L11" s="52"/>
      <c r="M11" s="52"/>
      <c r="N11" s="52"/>
      <c r="O11" s="52"/>
      <c r="P11" s="52"/>
      <c r="Q11" s="52"/>
      <c r="R11" s="52"/>
      <c r="S11" s="52"/>
    </row>
    <row r="12" spans="1:19" ht="21.75" customHeight="1" thickBot="1">
      <c r="A12" s="15"/>
      <c r="B12" s="6" t="s">
        <v>14</v>
      </c>
      <c r="C12" s="163" t="s">
        <v>14</v>
      </c>
      <c r="D12" s="164">
        <v>13</v>
      </c>
      <c r="E12" s="164">
        <v>12157</v>
      </c>
      <c r="F12" s="164">
        <v>37</v>
      </c>
      <c r="G12" s="164">
        <v>49</v>
      </c>
      <c r="H12" s="164">
        <v>184</v>
      </c>
      <c r="I12" s="164">
        <v>63</v>
      </c>
      <c r="J12" s="164">
        <v>4103200</v>
      </c>
      <c r="K12" s="52"/>
      <c r="L12" s="52"/>
      <c r="M12" s="52"/>
      <c r="N12" s="52"/>
      <c r="O12" s="52"/>
      <c r="P12" s="52"/>
      <c r="Q12" s="52"/>
      <c r="R12" s="52"/>
      <c r="S12" s="52"/>
    </row>
    <row r="13" spans="1:19" ht="21.75" customHeight="1" thickBot="1">
      <c r="A13" s="16"/>
      <c r="B13" s="14" t="s">
        <v>0</v>
      </c>
      <c r="C13" s="165" t="s">
        <v>0</v>
      </c>
      <c r="D13" s="166">
        <f aca="true" t="shared" si="0" ref="D13:J13">SUM(D5:D12)</f>
        <v>49</v>
      </c>
      <c r="E13" s="166">
        <f t="shared" si="0"/>
        <v>33150</v>
      </c>
      <c r="F13" s="166">
        <f t="shared" si="0"/>
        <v>111</v>
      </c>
      <c r="G13" s="166">
        <f t="shared" si="0"/>
        <v>215</v>
      </c>
      <c r="H13" s="166">
        <f t="shared" si="0"/>
        <v>769</v>
      </c>
      <c r="I13" s="166">
        <f t="shared" si="0"/>
        <v>264</v>
      </c>
      <c r="J13" s="166">
        <f t="shared" si="0"/>
        <v>11830750</v>
      </c>
      <c r="K13" s="52"/>
      <c r="L13" s="52"/>
      <c r="M13" s="52"/>
      <c r="N13" s="52"/>
      <c r="O13" s="52"/>
      <c r="P13" s="52"/>
      <c r="Q13" s="52"/>
      <c r="R13" s="52"/>
      <c r="S13" s="52"/>
    </row>
    <row r="14" spans="3:19" ht="19.5" customHeight="1" thickTop="1">
      <c r="C14" s="322" t="s">
        <v>209</v>
      </c>
      <c r="D14" s="322"/>
      <c r="E14" s="322"/>
      <c r="F14" s="322"/>
      <c r="G14" s="322"/>
      <c r="H14" s="322"/>
      <c r="I14" s="32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3:19" ht="15" customHeight="1">
      <c r="C15" s="320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52"/>
      <c r="S15" s="52"/>
    </row>
    <row r="16" spans="3:19" ht="15">
      <c r="C16" s="320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89"/>
      <c r="R16" s="52"/>
      <c r="S16" s="52"/>
    </row>
    <row r="17" spans="3:19" ht="15"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</row>
    <row r="20" ht="15">
      <c r="G20" s="50"/>
    </row>
    <row r="21" ht="12.75">
      <c r="G21" s="3"/>
    </row>
    <row r="38" ht="12.75" hidden="1"/>
    <row r="39" ht="12.75" hidden="1"/>
    <row r="40" ht="12.75" hidden="1"/>
    <row r="41" ht="12.75" hidden="1"/>
    <row r="42" ht="12.75" hidden="1"/>
  </sheetData>
  <sheetProtection/>
  <mergeCells count="7">
    <mergeCell ref="C1:J1"/>
    <mergeCell ref="C2:J2"/>
    <mergeCell ref="A3:B3"/>
    <mergeCell ref="C17:S17"/>
    <mergeCell ref="C15:Q15"/>
    <mergeCell ref="C16:P16"/>
    <mergeCell ref="C14:I14"/>
  </mergeCells>
  <printOptions horizontalCentered="1" verticalCentered="1"/>
  <pageMargins left="0.895833333" right="1.02" top="0.5" bottom="0.520833333333333" header="0.47244094488189" footer="0.7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meth</dc:creator>
  <cp:keywords/>
  <dc:description/>
  <cp:lastModifiedBy>Amal Turke2</cp:lastModifiedBy>
  <cp:lastPrinted>2018-12-12T08:02:11Z</cp:lastPrinted>
  <dcterms:created xsi:type="dcterms:W3CDTF">2004-12-06T16:48:04Z</dcterms:created>
  <dcterms:modified xsi:type="dcterms:W3CDTF">2018-12-13T04:50:14Z</dcterms:modified>
  <cp:category/>
  <cp:version/>
  <cp:contentType/>
  <cp:contentStatus/>
</cp:coreProperties>
</file>